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hamannet.sharepoint.com/sites/Research/Shared Documents/Research/معلومات/ق.بيانات/06ب.اصدارات/2025/"/>
    </mc:Choice>
  </mc:AlternateContent>
  <xr:revisionPtr revIDLastSave="2811" documentId="8_{88FCDC8F-E58C-4048-97C9-45E07579DA98}" xr6:coauthVersionLast="47" xr6:coauthVersionMax="47" xr10:uidLastSave="{2F729E70-B891-4136-B34A-4DB7EDB1548B}"/>
  <bookViews>
    <workbookView xWindow="-120" yWindow="-120" windowWidth="29040" windowHeight="15720" activeTab="1" xr2:uid="{00000000-000D-0000-FFFF-FFFF00000000}"/>
  </bookViews>
  <sheets>
    <sheet name="Database Description" sheetId="15" r:id="rId1"/>
    <sheet name="Content" sheetId="16" r:id="rId2"/>
    <sheet name="Dhaman's Operations 2008-2024" sheetId="28" r:id="rId3"/>
    <sheet name="Dhaman's Operations as exporter" sheetId="30" r:id="rId4"/>
    <sheet name="Dhaman's Operations as importer" sheetId="31" r:id="rId5"/>
    <sheet name="Sectoral Distribution  " sheetId="29" r:id="rId6"/>
    <sheet name="Outstading Commitments (2024)" sheetId="33" r:id="rId7"/>
    <sheet name=" Dhaman 1975-2024" sheetId="32" r:id="rId8"/>
    <sheet name="ج26 ش 18" sheetId="4" state="hidden" r:id="rId9"/>
  </sheets>
  <externalReferences>
    <externalReference r:id="rId10"/>
    <externalReference r:id="rId11"/>
  </externalReferences>
  <definedNames>
    <definedName name="__123Graph_ATEST1" hidden="1">[1]REER!$AZ$144:$AZ$210</definedName>
    <definedName name="cg">#REF!</definedName>
    <definedName name="Chart">"Chart"</definedName>
    <definedName name="currency">IF(ISNA(VLOOKUP([2]InputBasics!$C$2,[2]LookUp!$E$2:$E$34,1,FALSE)),IF(ISNA(VLOOKUP([2]InputBasics!$C$2,[2]LookUp!$F$2:$F$44,1,FALSE)),"XDC","EUR"),"USD")</definedName>
    <definedName name="dadadada">#REF!</definedName>
    <definedName name="Data_Month_TXT">#REF!</definedName>
    <definedName name="Description">#REF!</definedName>
    <definedName name="description2">#REF!</definedName>
    <definedName name="Heatmap">"Heatmap"</definedName>
    <definedName name="Histogram">"Histogram"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ap">"Map"</definedName>
    <definedName name="Mycountries">#REF!</definedName>
    <definedName name="nnnnn">#REF!</definedName>
    <definedName name="PieChart">"PieChart"</definedName>
    <definedName name="_xlnm.Print_Area" localSheetId="7">' Dhaman 1975-2024'!$B$2:$K$39</definedName>
    <definedName name="_xlnm.Print_Area" localSheetId="1">Content!$C$2:$E$16</definedName>
    <definedName name="_xlnm.Print_Area" localSheetId="0">'Database Description'!$B$4:$C$7</definedName>
    <definedName name="_xlnm.Print_Area" localSheetId="2">'Dhaman''s Operations 2008-2024'!$B$2:$T$8</definedName>
    <definedName name="_xlnm.Print_Area" localSheetId="3">'Dhaman''s Operations as exporter'!$B$1:$W$20</definedName>
    <definedName name="_xlnm.Print_Area" localSheetId="4">'Dhaman''s Operations as importer'!$B$3:$W$33</definedName>
    <definedName name="_xlnm.Print_Area" localSheetId="6">'Outstading Commitments (2024)'!$B$2:$G$33</definedName>
    <definedName name="_xlnm.Print_Area" localSheetId="5">'Sectoral Distribution  '!$A$1:$E$14</definedName>
    <definedName name="_xlnm.Print_Area" localSheetId="8">'ج26 ش 18'!$A$9:$L$67</definedName>
    <definedName name="Series">"Series"</definedName>
    <definedName name="Table">"Table"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4" l="1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10" i="4"/>
  <c r="L13" i="4" l="1"/>
  <c r="L12" i="4"/>
  <c r="L16" i="4"/>
  <c r="L14" i="4"/>
  <c r="L17" i="4"/>
  <c r="L15" i="4"/>
  <c r="L20" i="4"/>
  <c r="L18" i="4"/>
  <c r="L19" i="4"/>
  <c r="L23" i="4"/>
  <c r="L24" i="4"/>
  <c r="L21" i="4"/>
  <c r="L22" i="4"/>
  <c r="L25" i="4"/>
  <c r="L27" i="4"/>
  <c r="L26" i="4"/>
  <c r="L28" i="4"/>
  <c r="L30" i="4"/>
  <c r="L31" i="4"/>
  <c r="L32" i="4"/>
  <c r="L33" i="4"/>
  <c r="L34" i="4"/>
  <c r="L35" i="4"/>
  <c r="L11" i="4"/>
  <c r="J36" i="4"/>
  <c r="J29" i="4"/>
  <c r="I36" i="4"/>
  <c r="I29" i="4"/>
  <c r="I37" i="4" s="1"/>
  <c r="W67" i="4" l="1"/>
  <c r="J37" i="4"/>
  <c r="W70" i="4" l="1"/>
  <c r="W68" i="4"/>
  <c r="W71" i="4" l="1"/>
  <c r="H36" i="4"/>
  <c r="H29" i="4"/>
  <c r="H37" i="4" l="1"/>
  <c r="G36" i="4" l="1"/>
  <c r="C29" i="4"/>
  <c r="D29" i="4"/>
  <c r="E29" i="4"/>
  <c r="F29" i="4"/>
  <c r="G29" i="4"/>
  <c r="L29" i="4" l="1"/>
  <c r="G37" i="4"/>
  <c r="F36" i="4"/>
  <c r="F37" i="4" s="1"/>
  <c r="E36" i="4"/>
  <c r="E37" i="4" s="1"/>
  <c r="D36" i="4"/>
  <c r="D37" i="4" s="1"/>
  <c r="C36" i="4"/>
  <c r="L36" i="4" l="1"/>
  <c r="L37" i="4" s="1"/>
  <c r="C37" i="4"/>
</calcChain>
</file>

<file path=xl/sharedStrings.xml><?xml version="1.0" encoding="utf-8"?>
<sst xmlns="http://schemas.openxmlformats.org/spreadsheetml/2006/main" count="545" uniqueCount="200">
  <si>
    <t>الدولة</t>
  </si>
  <si>
    <t>السعودية</t>
  </si>
  <si>
    <t>الكويت</t>
  </si>
  <si>
    <t>تونس</t>
  </si>
  <si>
    <t>لبنان</t>
  </si>
  <si>
    <t>الأردن</t>
  </si>
  <si>
    <t>مصر</t>
  </si>
  <si>
    <t>البحرين</t>
  </si>
  <si>
    <t>الإمارات</t>
  </si>
  <si>
    <t>سورية</t>
  </si>
  <si>
    <t>الجزائر</t>
  </si>
  <si>
    <t>--</t>
  </si>
  <si>
    <t>السودان</t>
  </si>
  <si>
    <t>سلطنة عمان</t>
  </si>
  <si>
    <t>قطر</t>
  </si>
  <si>
    <t>فلسطين</t>
  </si>
  <si>
    <t>الإجمالي</t>
  </si>
  <si>
    <t>ليبيا</t>
  </si>
  <si>
    <t>المغرب</t>
  </si>
  <si>
    <t>اليمن</t>
  </si>
  <si>
    <t>موريتانيا</t>
  </si>
  <si>
    <t>الإجمالي العربي</t>
  </si>
  <si>
    <t>اوروبا</t>
  </si>
  <si>
    <t>آسيا</t>
  </si>
  <si>
    <t>أفريقيا</t>
  </si>
  <si>
    <t>أمريكا الشمالية</t>
  </si>
  <si>
    <t>أمريكا الجنوبية</t>
  </si>
  <si>
    <t>أخرى</t>
  </si>
  <si>
    <t>إجمالي الدول الغير عربية</t>
  </si>
  <si>
    <t>أوروبا</t>
  </si>
  <si>
    <t>العراق</t>
  </si>
  <si>
    <t>دول أخرى</t>
  </si>
  <si>
    <t>مجموعة دول</t>
  </si>
  <si>
    <t>غير عربية</t>
  </si>
  <si>
    <t>% من الاجمالي</t>
  </si>
  <si>
    <t>جدول رقم (26): تطور قيمة محفظة عقود الضمان للمؤسسة 
حسب الأقطار المضيفة للاستثمار والمستوردة للسلع بالمليون دولار وحسب الترتيب التنازلي لإجمالي القيمة</t>
  </si>
  <si>
    <t>شكل رقم(18): توزيع قيمة محفظة عقود الضمان للمؤسسة حسب الأقطار المضيفة 
للاستثمار والمستوردة للسلع خلال (2008 - 2015)</t>
  </si>
  <si>
    <t>دولة الإمارات العربية المتحدة</t>
  </si>
  <si>
    <t>المملكة العربية السعودية</t>
  </si>
  <si>
    <t>دولة الكويت</t>
  </si>
  <si>
    <t>الجمهورية الجزائرية الديمقراطية الشعبية</t>
  </si>
  <si>
    <t>الجمهورية التونسية</t>
  </si>
  <si>
    <t>الجمهورية اللبنانية</t>
  </si>
  <si>
    <t>المملكة الأردنية الهاشمية</t>
  </si>
  <si>
    <t>مملكة البحرين</t>
  </si>
  <si>
    <t>جمهورية مصر العربية</t>
  </si>
  <si>
    <t>الجمهورية العراقية</t>
  </si>
  <si>
    <t>المملكة المغربية</t>
  </si>
  <si>
    <t>الجمهورية العربية السورية</t>
  </si>
  <si>
    <t>جمهورية السودان</t>
  </si>
  <si>
    <t>دولة قطر</t>
  </si>
  <si>
    <t>الجمهورية الإسلامية الموريتانية</t>
  </si>
  <si>
    <t>اجمالي الدول العربية</t>
  </si>
  <si>
    <t>اجمالي الدول غير العربية</t>
  </si>
  <si>
    <t>الإجمالي العام</t>
  </si>
  <si>
    <t>مليون</t>
  </si>
  <si>
    <t xml:space="preserve"> ضمان الاستثمار</t>
  </si>
  <si>
    <t>بيان</t>
  </si>
  <si>
    <t>Item</t>
  </si>
  <si>
    <t>Total</t>
  </si>
  <si>
    <t>Saudi Arabia</t>
  </si>
  <si>
    <t>Kuwait</t>
  </si>
  <si>
    <t>UAE</t>
  </si>
  <si>
    <t>Tunisia</t>
  </si>
  <si>
    <t>Algeria</t>
  </si>
  <si>
    <t>Lebanon</t>
  </si>
  <si>
    <t>Jordan</t>
  </si>
  <si>
    <t>Egypt</t>
  </si>
  <si>
    <t>Sudan</t>
  </si>
  <si>
    <t>Palestine</t>
  </si>
  <si>
    <t>Bahrain</t>
  </si>
  <si>
    <t>Syria</t>
  </si>
  <si>
    <t>Oman</t>
  </si>
  <si>
    <t>Qatar</t>
  </si>
  <si>
    <t>سوريا</t>
  </si>
  <si>
    <t>Country</t>
  </si>
  <si>
    <t>Libya</t>
  </si>
  <si>
    <t>Iraq</t>
  </si>
  <si>
    <t>Morocco</t>
  </si>
  <si>
    <t>Mauritania</t>
  </si>
  <si>
    <t>Asia</t>
  </si>
  <si>
    <t>Europe</t>
  </si>
  <si>
    <t>Africa</t>
  </si>
  <si>
    <t>North Amarica</t>
  </si>
  <si>
    <t>South america</t>
  </si>
  <si>
    <t>Other</t>
  </si>
  <si>
    <t>Total non-Arab countries</t>
  </si>
  <si>
    <t>Yemen</t>
  </si>
  <si>
    <t>Total Arab countries</t>
  </si>
  <si>
    <t>Countries and 
Regions</t>
  </si>
  <si>
    <t>الدول والجهات</t>
  </si>
  <si>
    <t>حصة الدولة  من إجمالي عمليات المؤسسة في العالم</t>
  </si>
  <si>
    <t>حصة الدولة  من إجمالي عمليات المؤسسة في المنطقة العربية / غير العربية</t>
  </si>
  <si>
    <t>عمليات المؤسسة في
  الدولة/ الجهة (مليار دولار)</t>
  </si>
  <si>
    <t>حصة الدولة  من إجمالي عمليات المؤسسة في المنطقة العربية/ غير العربية</t>
  </si>
  <si>
    <t xml:space="preserve">الدول العربية\Arab Countries </t>
  </si>
  <si>
    <t>Djibouti</t>
  </si>
  <si>
    <t>جيبوتي</t>
  </si>
  <si>
    <t>Somalia</t>
  </si>
  <si>
    <t>الصومال</t>
  </si>
  <si>
    <t>Total Arab Countries</t>
  </si>
  <si>
    <t>مجموع 
الدول العربية</t>
  </si>
  <si>
    <t>Latin america</t>
  </si>
  <si>
    <t>أمريكا اللاتينية</t>
  </si>
  <si>
    <t xml:space="preserve">Others </t>
  </si>
  <si>
    <t xml:space="preserve">Grand Total </t>
  </si>
  <si>
    <t>الدولة كمضيف/مستورد 
Country as Destination/Importer</t>
  </si>
  <si>
    <t>مجموع العمليات
 Total Operations</t>
  </si>
  <si>
    <t>مجموع الدول والمناطق الغيرعربية</t>
  </si>
  <si>
    <t>الإجمالي
Total</t>
  </si>
  <si>
    <t xml:space="preserve"> Grand Total </t>
  </si>
  <si>
    <t>دول ومناطق أخرى</t>
  </si>
  <si>
    <t xml:space="preserve">المحتوى </t>
  </si>
  <si>
    <t xml:space="preserve">Content </t>
  </si>
  <si>
    <t>Investment
 Insurance</t>
  </si>
  <si>
    <r>
      <rPr>
        <b/>
        <sz val="11"/>
        <color theme="1"/>
        <rFont val="Times New Roman"/>
        <family val="1"/>
      </rPr>
      <t xml:space="preserve">Source: </t>
    </r>
    <r>
      <rPr>
        <sz val="11"/>
        <color theme="1"/>
        <rFont val="Times New Roman"/>
        <family val="1"/>
      </rPr>
      <t>Dhaman Corporation</t>
    </r>
  </si>
  <si>
    <r>
      <rPr>
        <b/>
        <sz val="11"/>
        <color theme="1"/>
        <rFont val="Times New Roman"/>
        <family val="1"/>
      </rPr>
      <t>المصدر :</t>
    </r>
    <r>
      <rPr>
        <sz val="11"/>
        <color theme="1"/>
        <rFont val="Times New Roman"/>
        <family val="1"/>
      </rPr>
      <t xml:space="preserve"> المؤسسة العربية لضمان الاستثمار وائتمان الصادرات</t>
    </r>
  </si>
  <si>
    <r>
      <rPr>
        <b/>
        <sz val="13"/>
        <color theme="1"/>
        <rFont val="Times New Roman"/>
        <family val="1"/>
      </rPr>
      <t>Source:</t>
    </r>
    <r>
      <rPr>
        <sz val="13"/>
        <color theme="1"/>
        <rFont val="Times New Roman"/>
        <family val="1"/>
      </rPr>
      <t xml:space="preserve"> Dhaman Corporation</t>
    </r>
  </si>
  <si>
    <r>
      <rPr>
        <b/>
        <sz val="13"/>
        <color theme="1"/>
        <rFont val="Times New Roman"/>
        <family val="1"/>
      </rPr>
      <t xml:space="preserve">المصدر : </t>
    </r>
    <r>
      <rPr>
        <sz val="13"/>
        <color theme="1"/>
        <rFont val="Times New Roman"/>
        <family val="1"/>
      </rPr>
      <t>المؤسسة العربية لضمان الاستثمار وائتمان الصادرات</t>
    </r>
  </si>
  <si>
    <t xml:space="preserve">الإمارات </t>
  </si>
  <si>
    <t xml:space="preserve"> السعودية</t>
  </si>
  <si>
    <r>
      <rPr>
        <b/>
        <sz val="11"/>
        <color theme="1"/>
        <rFont val="Times New Roman"/>
        <family val="1"/>
      </rPr>
      <t>Source:</t>
    </r>
    <r>
      <rPr>
        <sz val="11"/>
        <color theme="1"/>
        <rFont val="Times New Roman"/>
        <family val="1"/>
      </rPr>
      <t xml:space="preserve"> Dhaman Corporation</t>
    </r>
  </si>
  <si>
    <t>المجموع العام</t>
  </si>
  <si>
    <r>
      <rPr>
        <b/>
        <sz val="12"/>
        <color theme="1"/>
        <rFont val="Times New Roman"/>
        <family val="1"/>
      </rPr>
      <t xml:space="preserve">Source: </t>
    </r>
    <r>
      <rPr>
        <sz val="12"/>
        <color theme="1"/>
        <rFont val="Times New Roman"/>
        <family val="2"/>
      </rPr>
      <t xml:space="preserve"> </t>
    </r>
    <r>
      <rPr>
        <sz val="12"/>
        <color theme="1"/>
        <rFont val="Times New Roman"/>
        <family val="1"/>
      </rPr>
      <t xml:space="preserve"> DHAMAN Corporation</t>
    </r>
  </si>
  <si>
    <r>
      <rPr>
        <b/>
        <sz val="12"/>
        <color theme="1"/>
        <rFont val="Times New Roman"/>
        <family val="1"/>
      </rPr>
      <t>المصدر :</t>
    </r>
    <r>
      <rPr>
        <sz val="12"/>
        <color theme="1"/>
        <rFont val="Times New Roman"/>
        <family val="2"/>
      </rPr>
      <t xml:space="preserve"> المؤسسة العربية لضمان الإستثمار وإئتمان الصادرات</t>
    </r>
  </si>
  <si>
    <t>Dhaman's operations in the country/ region (US$ billion)</t>
  </si>
  <si>
    <t>Country's share of Dhaman's operations
 in the World</t>
  </si>
  <si>
    <t xml:space="preserve">Country's share of Dhaman's operations
 in the Arab/ Non Arab region </t>
  </si>
  <si>
    <t>Dhaman's operations in the country /region (US$ billion)</t>
  </si>
  <si>
    <t>Country's share of Dhaman's  operations
 in the World</t>
  </si>
  <si>
    <t xml:space="preserve">Country's share of Dhaman's  operations
 in the Arab/ Non Arab region </t>
  </si>
  <si>
    <t>Country's share of Dhaman's operations
in the World</t>
  </si>
  <si>
    <t>الدول والجهات غير العربية/ Non-Arab Countries and Regions</t>
  </si>
  <si>
    <t>Total Non-Arab Countries  /regions</t>
  </si>
  <si>
    <t>القطاع</t>
  </si>
  <si>
    <t>Chemical industries</t>
  </si>
  <si>
    <t>Vegetable products</t>
  </si>
  <si>
    <t>المنتجات النباتية</t>
  </si>
  <si>
    <t>الآلات والأجهزة الكهربائية</t>
  </si>
  <si>
    <t>Rubber and plastics</t>
  </si>
  <si>
    <t>Wood and its manufactures</t>
  </si>
  <si>
    <t>الخشب ومصنوعاته</t>
  </si>
  <si>
    <t>Food industry products</t>
  </si>
  <si>
    <t>منتجات الصناعات الغذائية</t>
  </si>
  <si>
    <t>المطاط واللدائن</t>
  </si>
  <si>
    <t>Electrical equipment
 and appliances</t>
  </si>
  <si>
    <t>الصناعات الكيميائية</t>
  </si>
  <si>
    <t>النفط ومشتقاته والغاز</t>
  </si>
  <si>
    <t>Oil, its derivatives
 and gas</t>
  </si>
  <si>
    <t>الخدمات</t>
  </si>
  <si>
    <t>Services</t>
  </si>
  <si>
    <t>التغير
Change</t>
  </si>
  <si>
    <t>Sector</t>
  </si>
  <si>
    <t>مجموع الدول العربية</t>
  </si>
  <si>
    <t>القيمة/ Value</t>
  </si>
  <si>
    <t>الحصة/ Share</t>
  </si>
  <si>
    <t>عمليات المؤسسة في الدولة/ الجهة (مليار دولار)</t>
  </si>
  <si>
    <t>Dhaman's Cumulative Operations 1975-2023 / عمليات المؤسسة التراكمية للفترة 1975-2023</t>
  </si>
  <si>
    <t>تطور حجم عمليات المؤسسة العربية لضمان الاستثمار وائتمان الصادرات بالمليون دولار (2008-2024)</t>
  </si>
  <si>
    <t>Evolution of Arab Investment and Export Credit Guarantee Corporation’s Operations, 2008-2024 (USD m)</t>
  </si>
  <si>
    <t>Trade Credit 
Insurance</t>
  </si>
  <si>
    <t xml:space="preserve"> تأمين ائتمان التجارة</t>
  </si>
  <si>
    <t>التوزيع القطاعي لعمليات المؤسسة خلال عامي 2023 و2024</t>
  </si>
  <si>
    <t>Sectoral distribution of Dhaman's operations during 2023 and 2024</t>
  </si>
  <si>
    <t>الحصة من الإجمالي  
Share
 of total 
2024</t>
  </si>
  <si>
    <t>الحصة من الإجمالي  
Share
 of total 
2023</t>
  </si>
  <si>
    <t>Metal products</t>
  </si>
  <si>
    <t>….</t>
  </si>
  <si>
    <t>المنتجات المعدنية</t>
  </si>
  <si>
    <t>تطور قيمة محفظة عقود التأمين للمؤسسة وفق الدول المستثمرة والمصدرة للسلع خلال الفترة 2008-2024 (مليون دولار)</t>
  </si>
  <si>
    <t>Evolution of  Dhaman's guarantee contracts portfolio by investing and merchandise exporters countries,  2008-2024 (USD m)</t>
  </si>
  <si>
    <t>Sorted 
by total</t>
  </si>
  <si>
    <t xml:space="preserve">الترتيب
 وفق الإجمالي </t>
  </si>
  <si>
    <t>سلطنة عُمان</t>
  </si>
  <si>
    <t xml:space="preserve">Foreign companies, Arab banks and other countries </t>
  </si>
  <si>
    <t>شركات أجنبية وبنوك عربية
 ودول أخرى</t>
  </si>
  <si>
    <t>تطور قيمة محفظة عقود التأمين للمؤسسة وفق الدول المضيفة للاستثمار والمستوردة للسلع للفترة 2008-2024 (مليون دولار)</t>
  </si>
  <si>
    <t xml:space="preserve">Evolution of  Dhaman's guarantee contracts  portfolio , countries as investement destination 
and merchandise importer for the period 2008-2024 (USD m) </t>
  </si>
  <si>
    <t>عمليات الضمان المقدمة من المؤسسة العربية لضمان الاستثمار وائتمان الصادرات 1975-2024</t>
  </si>
  <si>
    <t xml:space="preserve"> Dhaman's Guarantee Operations 1975-2024</t>
  </si>
  <si>
    <t xml:space="preserve"> الدولة كمستمثر / مصدر 
 Country as Source/Exporter</t>
  </si>
  <si>
    <t>المجموع الكلي</t>
  </si>
  <si>
    <t>الالتزامات القائمة للمؤسسة بنهاية عام 2024 (مليون دولار)</t>
  </si>
  <si>
    <t>Dhaman's outstading commitments by the end of 2024 (US$ million)</t>
  </si>
  <si>
    <t>Ranking</t>
  </si>
  <si>
    <t>الترتيب</t>
  </si>
  <si>
    <t>Total Non-Arab
 Countries Regions</t>
  </si>
  <si>
    <t>مجموع الدول
 والمناطق غير العربية</t>
  </si>
  <si>
    <t>قاعدة بيانات عمليات المؤسسة لعام 2024</t>
  </si>
  <si>
    <t>Database - Dhaman’s Operations During 2024</t>
  </si>
  <si>
    <t>Last Update : November 2025
آخر تحديث: نوفمبر 2025</t>
  </si>
  <si>
    <t xml:space="preserve">قاعدة بيانات عمليات المؤسسة </t>
  </si>
  <si>
    <t xml:space="preserve">Database - Dhaman’s Operations </t>
  </si>
  <si>
    <t>Dhaman’s Operations 2008-2024/ تطور حجم عمليات المؤسسة 2008-2024</t>
  </si>
  <si>
    <t xml:space="preserve">Dhaman’s operations in  Arab countries 2008-2024 - country as a source / تطور حجم عمليات المؤسسة في الدول العربية 2008-2024 - الدولة كمصدر للسع والاستثمارات </t>
  </si>
  <si>
    <t xml:space="preserve">Dhaman’s operations in  Arab countries 2008-2024 - country as a destination / تطور حجم عمليات المؤسسة في الدول العربية 2008-2024 - الدولة كوجهة للسع والاستثمارات </t>
  </si>
  <si>
    <t xml:space="preserve">التوزيع القطاعي لعمليات المؤسسة  خلال عامي 2023 و2024/Sectorial distribution of Dhaman's Operations  during  2023 and 2024 </t>
  </si>
  <si>
    <t>الالتزامات  القائمة للمؤسسة في الدول العربية  بنهاية عام 2024/  Dhaman’s Outstanding Commitment in Aran countries  by the end of 2024</t>
  </si>
  <si>
    <r>
      <rPr>
        <b/>
        <sz val="18"/>
        <rFont val="Times New Roman"/>
        <family val="1"/>
      </rPr>
      <t>1. مصادر البيانات :</t>
    </r>
    <r>
      <rPr>
        <sz val="10"/>
        <rFont val="Times New Roman"/>
        <family val="1"/>
      </rPr>
      <t xml:space="preserve">
</t>
    </r>
    <r>
      <rPr>
        <sz val="14"/>
        <rFont val="Times New Roman"/>
        <family val="1"/>
      </rPr>
      <t xml:space="preserve"> </t>
    </r>
    <r>
      <rPr>
        <sz val="16"/>
        <rFont val="Times New Roman"/>
        <family val="1"/>
      </rPr>
      <t xml:space="preserve">تم الاعتماد  على البيانات الصادرة في التقرير السنوي للمؤسسة لعام 2024 وعلى بيانت المؤسسة منذ 1975  </t>
    </r>
    <r>
      <rPr>
        <sz val="10"/>
        <rFont val="Times New Roman"/>
        <family val="1"/>
      </rPr>
      <t xml:space="preserve">
</t>
    </r>
    <r>
      <rPr>
        <b/>
        <sz val="18"/>
        <rFont val="Times New Roman"/>
        <family val="1"/>
      </rPr>
      <t xml:space="preserve">2. المحتوى :
</t>
    </r>
    <r>
      <rPr>
        <sz val="10"/>
        <rFont val="Times New Roman"/>
        <family val="1"/>
      </rPr>
      <t xml:space="preserve">
</t>
    </r>
    <r>
      <rPr>
        <sz val="14"/>
        <rFont val="Times New Roman"/>
        <family val="1"/>
      </rPr>
      <t xml:space="preserve">تحتوي قاعدة البيانات على 6 جداول  لرصد تطور حجم عمليات المؤسسة العربية لضمان الاستثمار وائتمان الصادرات في العالم وفي الدول العربية منها جدول  يحتوي على ملخص للعمليات التراكمية التي قامت بها المؤسسة منذ عام 1975. 
</t>
    </r>
    <r>
      <rPr>
        <b/>
        <sz val="18"/>
        <color rgb="FFC00000"/>
        <rFont val="Times New Roman"/>
        <family val="1"/>
      </rPr>
      <t>الملاحظات:</t>
    </r>
    <r>
      <rPr>
        <sz val="14"/>
        <rFont val="Times New Roman"/>
        <family val="1"/>
      </rPr>
      <t xml:space="preserve">
</t>
    </r>
    <r>
      <rPr>
        <sz val="14"/>
        <color rgb="FFC00000"/>
        <rFont val="Times New Roman"/>
        <family val="1"/>
      </rPr>
      <t xml:space="preserve"> * البيانات الخاصة بعام 2025 تكون متوفرة خلال الربع الأول من عام 2026 
**  كل الجداول جاهزة للطباعة.
</t>
    </r>
  </si>
  <si>
    <r>
      <rPr>
        <b/>
        <sz val="18"/>
        <rFont val="Times New Roman"/>
        <family val="1"/>
      </rPr>
      <t>1. Data sources</t>
    </r>
    <r>
      <rPr>
        <sz val="10"/>
        <rFont val="Times New Roman"/>
        <family val="1"/>
      </rPr>
      <t xml:space="preserve">:
</t>
    </r>
    <r>
      <rPr>
        <sz val="13"/>
        <rFont val="Times New Roman"/>
        <family val="1"/>
      </rPr>
      <t xml:space="preserve">We relied  on Data published in Dhaman's annual report for the year 2024  and on Dhaman's data  since 1975.
</t>
    </r>
    <r>
      <rPr>
        <sz val="10"/>
        <rFont val="Times New Roman"/>
        <family val="1"/>
      </rPr>
      <t xml:space="preserve">
</t>
    </r>
    <r>
      <rPr>
        <b/>
        <sz val="18"/>
        <rFont val="Times New Roman"/>
        <family val="1"/>
      </rPr>
      <t>2. Content:</t>
    </r>
    <r>
      <rPr>
        <sz val="10"/>
        <rFont val="Times New Roman"/>
        <family val="1"/>
      </rPr>
      <t xml:space="preserve">
</t>
    </r>
    <r>
      <rPr>
        <sz val="13"/>
        <rFont val="Times New Roman"/>
        <family val="1"/>
      </rPr>
      <t xml:space="preserve">
The database contains 6 tables to follow the evolution of the volume of Dhaman's operations in the world and in Arab countries,  including a summary table of cumulative operations since 1975.
</t>
    </r>
    <r>
      <rPr>
        <sz val="10"/>
        <rFont val="Times New Roman"/>
        <family val="1"/>
      </rPr>
      <t xml:space="preserve">
</t>
    </r>
    <r>
      <rPr>
        <b/>
        <sz val="18"/>
        <color rgb="FFC00000"/>
        <rFont val="Times New Roman"/>
        <family val="1"/>
      </rPr>
      <t xml:space="preserve">Notes :
</t>
    </r>
    <r>
      <rPr>
        <sz val="10"/>
        <rFont val="Times New Roman"/>
        <family val="1"/>
      </rPr>
      <t xml:space="preserve">
</t>
    </r>
    <r>
      <rPr>
        <sz val="13"/>
        <color rgb="FFC00000"/>
        <rFont val="Times New Roman"/>
        <family val="1"/>
      </rPr>
      <t xml:space="preserve">* Data for 2025 will be released during the second quarter of 2026.
** All tables are ready for printing.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</si>
</sst>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#,##0.000"/>
    <numFmt numFmtId="166" formatCode="0.000"/>
    <numFmt numFmtId="167" formatCode="0.0"/>
    <numFmt numFmtId="168" formatCode="#,##0.0"/>
    <numFmt numFmtId="169" formatCode="0.0_);[Red]\(0.0\)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Times New Roman"/>
      <family val="1"/>
    </font>
    <font>
      <b/>
      <sz val="16"/>
      <color theme="0"/>
      <name val="Times New Roman"/>
      <family val="1"/>
    </font>
    <font>
      <sz val="13"/>
      <color theme="1"/>
      <name val="Times New Roman"/>
      <family val="1"/>
    </font>
    <font>
      <b/>
      <sz val="14"/>
      <color theme="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4"/>
      <color theme="1" tint="0.14999847407452621"/>
      <name val="Times New Roman"/>
      <family val="1"/>
    </font>
    <font>
      <b/>
      <sz val="14"/>
      <name val="Times New Roman"/>
      <family val="1"/>
    </font>
    <font>
      <b/>
      <sz val="18"/>
      <color theme="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6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b/>
      <sz val="18"/>
      <name val="Times New Roman"/>
      <family val="1"/>
    </font>
    <font>
      <b/>
      <sz val="18"/>
      <color rgb="FFC00000"/>
      <name val="Times New Roman"/>
      <family val="1"/>
    </font>
    <font>
      <sz val="13"/>
      <color rgb="FFC00000"/>
      <name val="Times New Roman"/>
      <family val="1"/>
    </font>
    <font>
      <sz val="16"/>
      <name val="Times New Roman"/>
      <family val="1"/>
    </font>
    <font>
      <sz val="14"/>
      <color rgb="FFC00000"/>
      <name val="Times New Roman"/>
      <family val="1"/>
    </font>
    <font>
      <b/>
      <sz val="20"/>
      <name val="Times New Roman"/>
      <family val="1"/>
    </font>
    <font>
      <b/>
      <i/>
      <sz val="11"/>
      <color theme="1"/>
      <name val="Times New Roman"/>
      <family val="1"/>
    </font>
    <font>
      <u/>
      <sz val="10"/>
      <color theme="10"/>
      <name val="Arial"/>
      <family val="2"/>
    </font>
    <font>
      <b/>
      <i/>
      <sz val="1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1"/>
      <color theme="0"/>
      <name val="Times New Roman"/>
      <family val="1"/>
    </font>
    <font>
      <sz val="12"/>
      <color theme="1"/>
      <name val="Times New Roman"/>
      <family val="2"/>
    </font>
    <font>
      <sz val="12"/>
      <name val="Calibri"/>
      <family val="2"/>
    </font>
    <font>
      <b/>
      <sz val="26"/>
      <color theme="0"/>
      <name val="Times New Roman"/>
      <family val="1"/>
    </font>
    <font>
      <b/>
      <sz val="28"/>
      <color theme="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36"/>
      <name val="Times New Roman"/>
      <family val="1"/>
    </font>
    <font>
      <b/>
      <sz val="16"/>
      <color rgb="FFB34645"/>
      <name val="Times New Roman"/>
      <family val="1"/>
    </font>
    <font>
      <b/>
      <sz val="14"/>
      <color theme="1"/>
      <name val="Times New Roman"/>
      <family val="1"/>
    </font>
    <font>
      <b/>
      <sz val="17"/>
      <color theme="0"/>
      <name val="Times New Roman"/>
      <family val="1"/>
    </font>
    <font>
      <b/>
      <sz val="20"/>
      <color theme="1"/>
      <name val="Times New Roman"/>
      <family val="1"/>
    </font>
    <font>
      <sz val="18"/>
      <name val="Times New Roman"/>
      <family val="1"/>
    </font>
    <font>
      <b/>
      <sz val="20"/>
      <color theme="0"/>
      <name val="Times New Roman"/>
      <family val="1"/>
    </font>
    <font>
      <b/>
      <sz val="19"/>
      <color theme="0"/>
      <name val="Times New Roman"/>
      <family val="1"/>
    </font>
    <font>
      <sz val="18"/>
      <color rgb="FF221E1F"/>
      <name val="Times New Roman"/>
      <family val="1"/>
    </font>
    <font>
      <b/>
      <sz val="18"/>
      <color rgb="FF221E1F"/>
      <name val="Times New Roman"/>
      <family val="1"/>
    </font>
    <font>
      <sz val="14"/>
      <color theme="1" tint="0.14999847407452621"/>
      <name val="Times New Roman"/>
      <family val="1"/>
    </font>
    <font>
      <b/>
      <sz val="16"/>
      <color theme="1" tint="0.14999847407452621"/>
      <name val="Times New Roman"/>
      <family val="1"/>
    </font>
    <font>
      <sz val="16"/>
      <color theme="1" tint="0.14999847407452621"/>
      <name val="Times New Roman"/>
      <family val="1"/>
    </font>
    <font>
      <sz val="14"/>
      <color theme="1"/>
      <name val="Times New Roman"/>
      <family val="1"/>
    </font>
    <font>
      <b/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2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0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theme="0" tint="-0.14993743705557422"/>
      </left>
      <right/>
      <top/>
      <bottom/>
      <diagonal/>
    </border>
    <border>
      <left style="medium">
        <color theme="0" tint="-0.14993743705557422"/>
      </left>
      <right/>
      <top style="thin">
        <color theme="0" tint="-0.14993743705557422"/>
      </top>
      <bottom/>
      <diagonal/>
    </border>
    <border>
      <left style="medium">
        <color theme="0" tint="-0.14993743705557422"/>
      </left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3743705557422"/>
      </left>
      <right/>
      <top/>
      <bottom style="thin">
        <color theme="0" tint="-0.14993743705557422"/>
      </bottom>
      <diagonal/>
    </border>
    <border>
      <left/>
      <right style="medium">
        <color theme="0" tint="-0.14993743705557422"/>
      </right>
      <top/>
      <bottom style="medium">
        <color theme="0" tint="-0.149967955565050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34998626667073579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34998626667073579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0.34998626667073579"/>
      </right>
      <top style="thin">
        <color theme="0" tint="-4.9989318521683403E-2"/>
      </top>
      <bottom/>
      <diagonal/>
    </border>
    <border>
      <left style="thin">
        <color theme="0" tint="-0.34998626667073579"/>
      </left>
      <right style="thin">
        <color theme="0" tint="-4.9989318521683403E-2"/>
      </right>
      <top style="thin">
        <color theme="0" tint="-4.9989318521683403E-2"/>
      </top>
      <bottom style="thin">
        <color theme="0" tint="-0.3499862666707357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0.34998626667073579"/>
      </bottom>
      <diagonal/>
    </border>
    <border>
      <left style="thin">
        <color theme="0" tint="-4.9989318521683403E-2"/>
      </left>
      <right style="thin">
        <color theme="0" tint="-0.34998626667073579"/>
      </right>
      <top style="thin">
        <color theme="0" tint="-4.9989318521683403E-2"/>
      </top>
      <bottom style="thin">
        <color theme="0" tint="-0.34998626667073579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14993743705557422"/>
      </left>
      <right/>
      <top/>
      <bottom style="medium">
        <color theme="0" tint="-0.14996795556505021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 style="medium">
        <color theme="0" tint="-0.14993743705557422"/>
      </right>
      <top/>
      <bottom style="medium">
        <color theme="0" tint="-0.14990691854609822"/>
      </bottom>
      <diagonal/>
    </border>
    <border>
      <left/>
      <right/>
      <top/>
      <bottom style="medium">
        <color theme="0" tint="-0.14990691854609822"/>
      </bottom>
      <diagonal/>
    </border>
    <border>
      <left style="medium">
        <color theme="0" tint="-0.14993743705557422"/>
      </left>
      <right/>
      <top/>
      <bottom style="medium">
        <color theme="0" tint="-0.14990691854609822"/>
      </bottom>
      <diagonal/>
    </border>
    <border>
      <left style="thin">
        <color theme="0" tint="-0.14996795556505021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 style="medium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medium">
        <color indexed="64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14993743705557422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/>
      <top style="thin">
        <color theme="0" tint="-0.14996795556505021"/>
      </top>
      <bottom/>
      <diagonal/>
    </border>
    <border>
      <left style="thin">
        <color theme="0" tint="-0.2499465926084170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 style="medium">
        <color indexed="64"/>
      </top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16" fillId="0" borderId="0"/>
    <xf numFmtId="43" fontId="16" fillId="0" borderId="0" applyFont="0" applyFill="0" applyBorder="0" applyAlignment="0" applyProtection="0"/>
    <xf numFmtId="0" fontId="27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/>
    <xf numFmtId="0" fontId="42" fillId="0" borderId="0" applyNumberFormat="0" applyFill="0" applyBorder="0" applyAlignment="0" applyProtection="0"/>
    <xf numFmtId="0" fontId="16" fillId="0" borderId="0"/>
    <xf numFmtId="9" fontId="3" fillId="0" borderId="0" applyFont="0" applyFill="0" applyBorder="0" applyAlignment="0" applyProtection="0"/>
    <xf numFmtId="0" fontId="27" fillId="0" borderId="0"/>
  </cellStyleXfs>
  <cellXfs count="308">
    <xf numFmtId="0" fontId="0" fillId="0" borderId="0" xfId="0"/>
    <xf numFmtId="0" fontId="9" fillId="0" borderId="1" xfId="0" applyFont="1" applyBorder="1"/>
    <xf numFmtId="3" fontId="0" fillId="0" borderId="1" xfId="0" applyNumberFormat="1" applyBorder="1"/>
    <xf numFmtId="0" fontId="9" fillId="2" borderId="1" xfId="0" applyFont="1" applyFill="1" applyBorder="1"/>
    <xf numFmtId="3" fontId="0" fillId="0" borderId="0" xfId="0" applyNumberFormat="1"/>
    <xf numFmtId="0" fontId="9" fillId="0" borderId="0" xfId="0" applyFont="1"/>
    <xf numFmtId="0" fontId="10" fillId="0" borderId="0" xfId="0" applyFont="1"/>
    <xf numFmtId="0" fontId="9" fillId="3" borderId="0" xfId="0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>
      <alignment horizontal="center" vertical="center"/>
    </xf>
    <xf numFmtId="167" fontId="0" fillId="0" borderId="0" xfId="0" applyNumberFormat="1" applyAlignment="1">
      <alignment horizontal="center"/>
    </xf>
    <xf numFmtId="0" fontId="0" fillId="5" borderId="2" xfId="0" applyFill="1" applyBorder="1" applyAlignment="1">
      <alignment horizontal="center" vertical="center"/>
    </xf>
    <xf numFmtId="3" fontId="0" fillId="5" borderId="2" xfId="0" applyNumberFormat="1" applyFill="1" applyBorder="1" applyAlignment="1">
      <alignment horizontal="center" vertical="center"/>
    </xf>
    <xf numFmtId="3" fontId="0" fillId="5" borderId="2" xfId="0" quotePrefix="1" applyNumberFormat="1" applyFill="1" applyBorder="1" applyAlignment="1">
      <alignment horizontal="center" vertical="center"/>
    </xf>
    <xf numFmtId="0" fontId="8" fillId="0" borderId="0" xfId="0" applyFont="1" applyAlignment="1">
      <alignment vertical="center" wrapText="1" readingOrder="2"/>
    </xf>
    <xf numFmtId="0" fontId="9" fillId="5" borderId="2" xfId="0" applyFont="1" applyFill="1" applyBorder="1" applyAlignment="1">
      <alignment horizontal="right" vertical="center" indent="2"/>
    </xf>
    <xf numFmtId="3" fontId="11" fillId="0" borderId="0" xfId="0" applyNumberFormat="1" applyFont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 vertical="center"/>
    </xf>
    <xf numFmtId="0" fontId="8" fillId="4" borderId="0" xfId="0" applyFont="1" applyFill="1" applyAlignment="1">
      <alignment horizontal="center" vertical="center" wrapText="1" readingOrder="2"/>
    </xf>
    <xf numFmtId="0" fontId="13" fillId="0" borderId="0" xfId="0" applyFont="1" applyAlignment="1">
      <alignment vertical="center" wrapText="1" readingOrder="2"/>
    </xf>
    <xf numFmtId="0" fontId="13" fillId="0" borderId="0" xfId="0" applyFont="1" applyAlignment="1">
      <alignment horizontal="center" vertical="center" wrapText="1" readingOrder="2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3" fontId="6" fillId="7" borderId="2" xfId="0" applyNumberFormat="1" applyFont="1" applyFill="1" applyBorder="1" applyAlignment="1">
      <alignment horizontal="center" vertical="center"/>
    </xf>
    <xf numFmtId="3" fontId="4" fillId="7" borderId="2" xfId="0" applyNumberFormat="1" applyFont="1" applyFill="1" applyBorder="1" applyAlignment="1">
      <alignment horizontal="center" vertical="center"/>
    </xf>
    <xf numFmtId="3" fontId="9" fillId="6" borderId="2" xfId="0" applyNumberFormat="1" applyFont="1" applyFill="1" applyBorder="1" applyAlignment="1">
      <alignment horizontal="center" vertical="center"/>
    </xf>
    <xf numFmtId="0" fontId="15" fillId="0" borderId="0" xfId="0" applyFont="1"/>
    <xf numFmtId="0" fontId="22" fillId="0" borderId="0" xfId="0" applyFont="1"/>
    <xf numFmtId="0" fontId="28" fillId="0" borderId="0" xfId="3" applyFont="1" applyAlignment="1">
      <alignment horizontal="left"/>
    </xf>
    <xf numFmtId="0" fontId="28" fillId="0" borderId="0" xfId="3" applyFont="1"/>
    <xf numFmtId="0" fontId="28" fillId="8" borderId="0" xfId="3" applyFont="1" applyFill="1" applyAlignment="1">
      <alignment horizontal="left"/>
    </xf>
    <xf numFmtId="0" fontId="28" fillId="8" borderId="0" xfId="3" applyFont="1" applyFill="1"/>
    <xf numFmtId="167" fontId="28" fillId="8" borderId="0" xfId="3" applyNumberFormat="1" applyFont="1" applyFill="1"/>
    <xf numFmtId="0" fontId="1" fillId="0" borderId="0" xfId="7"/>
    <xf numFmtId="0" fontId="22" fillId="0" borderId="0" xfId="7" applyFont="1"/>
    <xf numFmtId="0" fontId="22" fillId="8" borderId="0" xfId="0" applyFont="1" applyFill="1" applyAlignment="1">
      <alignment vertical="center"/>
    </xf>
    <xf numFmtId="0" fontId="17" fillId="8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167" fontId="20" fillId="10" borderId="17" xfId="0" applyNumberFormat="1" applyFont="1" applyFill="1" applyBorder="1" applyAlignment="1">
      <alignment horizontal="center" vertical="center"/>
    </xf>
    <xf numFmtId="0" fontId="33" fillId="0" borderId="0" xfId="13"/>
    <xf numFmtId="0" fontId="34" fillId="0" borderId="0" xfId="13" applyFont="1"/>
    <xf numFmtId="0" fontId="34" fillId="0" borderId="0" xfId="13" applyFont="1" applyAlignment="1">
      <alignment horizontal="center"/>
    </xf>
    <xf numFmtId="0" fontId="32" fillId="0" borderId="0" xfId="12"/>
    <xf numFmtId="0" fontId="41" fillId="0" borderId="0" xfId="13" applyFont="1" applyAlignment="1">
      <alignment horizontal="left"/>
    </xf>
    <xf numFmtId="0" fontId="41" fillId="0" borderId="0" xfId="13" applyFont="1" applyAlignment="1">
      <alignment horizontal="center"/>
    </xf>
    <xf numFmtId="0" fontId="43" fillId="0" borderId="0" xfId="13" applyFont="1"/>
    <xf numFmtId="0" fontId="16" fillId="0" borderId="0" xfId="13" applyFont="1"/>
    <xf numFmtId="0" fontId="45" fillId="0" borderId="0" xfId="0" applyFont="1"/>
    <xf numFmtId="0" fontId="22" fillId="0" borderId="0" xfId="0" applyFont="1" applyAlignment="1">
      <alignment vertical="center"/>
    </xf>
    <xf numFmtId="0" fontId="24" fillId="8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19" fillId="8" borderId="0" xfId="0" applyFont="1" applyFill="1" applyAlignment="1">
      <alignment vertical="center"/>
    </xf>
    <xf numFmtId="1" fontId="20" fillId="9" borderId="0" xfId="0" applyNumberFormat="1" applyFont="1" applyFill="1" applyAlignment="1">
      <alignment horizontal="center" vertical="center"/>
    </xf>
    <xf numFmtId="1" fontId="20" fillId="10" borderId="17" xfId="0" applyNumberFormat="1" applyFont="1" applyFill="1" applyBorder="1" applyAlignment="1">
      <alignment horizontal="center" vertical="center"/>
    </xf>
    <xf numFmtId="0" fontId="47" fillId="0" borderId="0" xfId="15" applyFont="1"/>
    <xf numFmtId="0" fontId="48" fillId="0" borderId="0" xfId="7" applyFont="1"/>
    <xf numFmtId="166" fontId="53" fillId="8" borderId="10" xfId="3" applyNumberFormat="1" applyFont="1" applyFill="1" applyBorder="1" applyAlignment="1">
      <alignment horizontal="center" vertical="center"/>
    </xf>
    <xf numFmtId="164" fontId="38" fillId="8" borderId="10" xfId="9" applyNumberFormat="1" applyFont="1" applyFill="1" applyBorder="1" applyAlignment="1">
      <alignment horizontal="center" vertical="center"/>
    </xf>
    <xf numFmtId="164" fontId="29" fillId="8" borderId="10" xfId="3" applyNumberFormat="1" applyFont="1" applyFill="1" applyBorder="1" applyAlignment="1">
      <alignment horizontal="center" vertical="center"/>
    </xf>
    <xf numFmtId="166" fontId="53" fillId="5" borderId="10" xfId="3" applyNumberFormat="1" applyFont="1" applyFill="1" applyBorder="1" applyAlignment="1">
      <alignment horizontal="center" vertical="center"/>
    </xf>
    <xf numFmtId="164" fontId="38" fillId="5" borderId="10" xfId="9" applyNumberFormat="1" applyFont="1" applyFill="1" applyBorder="1" applyAlignment="1">
      <alignment horizontal="center" vertical="center"/>
    </xf>
    <xf numFmtId="164" fontId="29" fillId="5" borderId="10" xfId="3" applyNumberFormat="1" applyFont="1" applyFill="1" applyBorder="1" applyAlignment="1">
      <alignment horizontal="center" vertical="center"/>
    </xf>
    <xf numFmtId="10" fontId="29" fillId="5" borderId="10" xfId="3" applyNumberFormat="1" applyFont="1" applyFill="1" applyBorder="1" applyAlignment="1">
      <alignment horizontal="center" vertical="center"/>
    </xf>
    <xf numFmtId="10" fontId="29" fillId="8" borderId="10" xfId="3" applyNumberFormat="1" applyFont="1" applyFill="1" applyBorder="1" applyAlignment="1">
      <alignment horizontal="center" vertical="center"/>
    </xf>
    <xf numFmtId="164" fontId="29" fillId="8" borderId="10" xfId="9" applyNumberFormat="1" applyFont="1" applyFill="1" applyBorder="1" applyAlignment="1">
      <alignment horizontal="center" vertical="center"/>
    </xf>
    <xf numFmtId="164" fontId="29" fillId="5" borderId="10" xfId="9" applyNumberFormat="1" applyFont="1" applyFill="1" applyBorder="1" applyAlignment="1">
      <alignment horizontal="center" vertical="center"/>
    </xf>
    <xf numFmtId="1" fontId="28" fillId="8" borderId="0" xfId="3" applyNumberFormat="1" applyFont="1" applyFill="1"/>
    <xf numFmtId="0" fontId="0" fillId="0" borderId="0" xfId="0" applyAlignment="1">
      <alignment horizontal="center"/>
    </xf>
    <xf numFmtId="0" fontId="54" fillId="5" borderId="34" xfId="13" applyFont="1" applyFill="1" applyBorder="1"/>
    <xf numFmtId="0" fontId="16" fillId="0" borderId="37" xfId="13" applyFont="1" applyBorder="1" applyAlignment="1">
      <alignment horizontal="center"/>
    </xf>
    <xf numFmtId="0" fontId="40" fillId="5" borderId="0" xfId="13" applyFont="1" applyFill="1"/>
    <xf numFmtId="0" fontId="40" fillId="5" borderId="37" xfId="13" applyFont="1" applyFill="1" applyBorder="1"/>
    <xf numFmtId="0" fontId="16" fillId="0" borderId="0" xfId="13" applyFont="1" applyAlignment="1">
      <alignment horizontal="center"/>
    </xf>
    <xf numFmtId="0" fontId="41" fillId="0" borderId="0" xfId="13" applyFont="1" applyAlignment="1">
      <alignment horizontal="center" vertical="center"/>
    </xf>
    <xf numFmtId="0" fontId="56" fillId="0" borderId="0" xfId="12" applyFont="1" applyFill="1" applyBorder="1" applyAlignment="1">
      <alignment horizontal="center" vertical="center" wrapText="1"/>
    </xf>
    <xf numFmtId="0" fontId="16" fillId="0" borderId="41" xfId="13" applyFont="1" applyBorder="1"/>
    <xf numFmtId="0" fontId="54" fillId="5" borderId="0" xfId="13" applyFont="1" applyFill="1"/>
    <xf numFmtId="0" fontId="56" fillId="8" borderId="37" xfId="14" applyFont="1" applyFill="1" applyBorder="1" applyAlignment="1">
      <alignment horizontal="center" vertical="center"/>
    </xf>
    <xf numFmtId="0" fontId="56" fillId="0" borderId="38" xfId="12" applyFont="1" applyFill="1" applyBorder="1" applyAlignment="1">
      <alignment horizontal="center" vertical="center" wrapText="1"/>
    </xf>
    <xf numFmtId="169" fontId="22" fillId="0" borderId="0" xfId="0" applyNumberFormat="1" applyFont="1"/>
    <xf numFmtId="0" fontId="26" fillId="9" borderId="58" xfId="0" applyFont="1" applyFill="1" applyBorder="1" applyAlignment="1">
      <alignment horizontal="center" vertical="center"/>
    </xf>
    <xf numFmtId="1" fontId="26" fillId="9" borderId="59" xfId="16" applyNumberFormat="1" applyFont="1" applyFill="1" applyBorder="1" applyAlignment="1">
      <alignment horizontal="center" vertical="center" wrapText="1"/>
    </xf>
    <xf numFmtId="9" fontId="26" fillId="9" borderId="59" xfId="16" applyFont="1" applyFill="1" applyBorder="1" applyAlignment="1">
      <alignment horizontal="center" vertical="center" wrapText="1"/>
    </xf>
    <xf numFmtId="0" fontId="26" fillId="9" borderId="60" xfId="0" applyFont="1" applyFill="1" applyBorder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28" fillId="0" borderId="0" xfId="3" applyFont="1" applyAlignment="1">
      <alignment horizontal="center"/>
    </xf>
    <xf numFmtId="0" fontId="48" fillId="0" borderId="0" xfId="7" applyFont="1" applyAlignment="1">
      <alignment horizontal="center"/>
    </xf>
    <xf numFmtId="0" fontId="35" fillId="9" borderId="72" xfId="3" applyFont="1" applyFill="1" applyBorder="1" applyAlignment="1">
      <alignment horizontal="center" vertical="center" wrapText="1"/>
    </xf>
    <xf numFmtId="9" fontId="35" fillId="9" borderId="73" xfId="3" applyNumberFormat="1" applyFont="1" applyFill="1" applyBorder="1" applyAlignment="1">
      <alignment horizontal="center" vertical="center"/>
    </xf>
    <xf numFmtId="164" fontId="35" fillId="9" borderId="73" xfId="3" applyNumberFormat="1" applyFont="1" applyFill="1" applyBorder="1" applyAlignment="1">
      <alignment horizontal="center" vertical="center"/>
    </xf>
    <xf numFmtId="167" fontId="35" fillId="9" borderId="73" xfId="3" applyNumberFormat="1" applyFont="1" applyFill="1" applyBorder="1" applyAlignment="1">
      <alignment horizontal="center" vertical="center"/>
    </xf>
    <xf numFmtId="0" fontId="35" fillId="9" borderId="74" xfId="3" applyFont="1" applyFill="1" applyBorder="1" applyAlignment="1">
      <alignment horizontal="center" vertical="center" wrapText="1"/>
    </xf>
    <xf numFmtId="9" fontId="26" fillId="6" borderId="76" xfId="3" applyNumberFormat="1" applyFont="1" applyFill="1" applyBorder="1" applyAlignment="1">
      <alignment horizontal="center" vertical="center"/>
    </xf>
    <xf numFmtId="164" fontId="26" fillId="6" borderId="76" xfId="3" applyNumberFormat="1" applyFont="1" applyFill="1" applyBorder="1" applyAlignment="1">
      <alignment horizontal="center" vertical="center"/>
    </xf>
    <xf numFmtId="167" fontId="26" fillId="6" borderId="76" xfId="3" applyNumberFormat="1" applyFont="1" applyFill="1" applyBorder="1" applyAlignment="1">
      <alignment horizontal="center" vertical="center"/>
    </xf>
    <xf numFmtId="0" fontId="29" fillId="5" borderId="78" xfId="3" applyFont="1" applyFill="1" applyBorder="1" applyAlignment="1">
      <alignment vertical="center" wrapText="1"/>
    </xf>
    <xf numFmtId="0" fontId="25" fillId="5" borderId="79" xfId="3" applyFont="1" applyFill="1" applyBorder="1" applyAlignment="1">
      <alignment horizontal="left" vertical="center"/>
    </xf>
    <xf numFmtId="0" fontId="29" fillId="8" borderId="78" xfId="3" applyFont="1" applyFill="1" applyBorder="1" applyAlignment="1">
      <alignment vertical="center"/>
    </xf>
    <xf numFmtId="0" fontId="25" fillId="8" borderId="79" xfId="3" applyFont="1" applyFill="1" applyBorder="1" applyAlignment="1">
      <alignment horizontal="left" vertical="center"/>
    </xf>
    <xf numFmtId="0" fontId="29" fillId="5" borderId="78" xfId="3" applyFont="1" applyFill="1" applyBorder="1" applyAlignment="1">
      <alignment vertical="center"/>
    </xf>
    <xf numFmtId="0" fontId="25" fillId="8" borderId="79" xfId="17" applyFont="1" applyFill="1" applyBorder="1" applyAlignment="1">
      <alignment horizontal="left" vertical="center"/>
    </xf>
    <xf numFmtId="0" fontId="25" fillId="5" borderId="79" xfId="17" applyFont="1" applyFill="1" applyBorder="1" applyAlignment="1">
      <alignment horizontal="left" vertical="center"/>
    </xf>
    <xf numFmtId="0" fontId="21" fillId="0" borderId="0" xfId="7" applyFont="1" applyAlignment="1">
      <alignment horizontal="left" vertical="center" readingOrder="1"/>
    </xf>
    <xf numFmtId="0" fontId="21" fillId="0" borderId="0" xfId="7" applyFont="1" applyAlignment="1">
      <alignment horizontal="right" vertical="center"/>
    </xf>
    <xf numFmtId="167" fontId="22" fillId="0" borderId="0" xfId="0" applyNumberFormat="1" applyFont="1"/>
    <xf numFmtId="0" fontId="58" fillId="7" borderId="47" xfId="0" applyFont="1" applyFill="1" applyBorder="1" applyAlignment="1">
      <alignment horizontal="center" vertical="center"/>
    </xf>
    <xf numFmtId="0" fontId="34" fillId="7" borderId="4" xfId="0" applyFont="1" applyFill="1" applyBorder="1" applyAlignment="1">
      <alignment horizontal="center" vertical="center"/>
    </xf>
    <xf numFmtId="0" fontId="58" fillId="7" borderId="48" xfId="0" applyFont="1" applyFill="1" applyBorder="1" applyAlignment="1">
      <alignment horizontal="center" vertical="center"/>
    </xf>
    <xf numFmtId="168" fontId="35" fillId="8" borderId="49" xfId="0" applyNumberFormat="1" applyFont="1" applyFill="1" applyBorder="1" applyAlignment="1">
      <alignment horizontal="center" vertical="center" wrapText="1"/>
    </xf>
    <xf numFmtId="167" fontId="59" fillId="8" borderId="3" xfId="0" applyNumberFormat="1" applyFont="1" applyFill="1" applyBorder="1" applyAlignment="1">
      <alignment horizontal="center" vertical="center"/>
    </xf>
    <xf numFmtId="168" fontId="35" fillId="8" borderId="50" xfId="0" applyNumberFormat="1" applyFont="1" applyFill="1" applyBorder="1" applyAlignment="1">
      <alignment horizontal="center" vertical="center" wrapText="1" readingOrder="2"/>
    </xf>
    <xf numFmtId="168" fontId="35" fillId="8" borderId="51" xfId="0" applyNumberFormat="1" applyFont="1" applyFill="1" applyBorder="1" applyAlignment="1">
      <alignment horizontal="center" vertical="center" wrapText="1"/>
    </xf>
    <xf numFmtId="167" fontId="59" fillId="8" borderId="22" xfId="0" applyNumberFormat="1" applyFont="1" applyFill="1" applyBorder="1" applyAlignment="1">
      <alignment horizontal="center" vertical="center"/>
    </xf>
    <xf numFmtId="168" fontId="35" fillId="8" borderId="52" xfId="0" applyNumberFormat="1" applyFont="1" applyFill="1" applyBorder="1" applyAlignment="1">
      <alignment horizontal="center" vertical="center" wrapText="1"/>
    </xf>
    <xf numFmtId="168" fontId="35" fillId="8" borderId="53" xfId="0" applyNumberFormat="1" applyFont="1" applyFill="1" applyBorder="1" applyAlignment="1">
      <alignment horizontal="center" vertical="center" wrapText="1"/>
    </xf>
    <xf numFmtId="167" fontId="35" fillId="8" borderId="54" xfId="0" applyNumberFormat="1" applyFont="1" applyFill="1" applyBorder="1" applyAlignment="1">
      <alignment horizontal="center" vertical="center"/>
    </xf>
    <xf numFmtId="168" fontId="35" fillId="8" borderId="55" xfId="0" applyNumberFormat="1" applyFont="1" applyFill="1" applyBorder="1" applyAlignment="1">
      <alignment horizontal="center" vertical="center" wrapText="1" readingOrder="2"/>
    </xf>
    <xf numFmtId="0" fontId="52" fillId="7" borderId="62" xfId="0" applyFont="1" applyFill="1" applyBorder="1" applyAlignment="1">
      <alignment horizontal="center" vertical="center"/>
    </xf>
    <xf numFmtId="0" fontId="52" fillId="7" borderId="0" xfId="0" applyFont="1" applyFill="1" applyAlignment="1">
      <alignment horizontal="center" vertical="center" wrapText="1"/>
    </xf>
    <xf numFmtId="0" fontId="52" fillId="7" borderId="61" xfId="0" applyFont="1" applyFill="1" applyBorder="1" applyAlignment="1">
      <alignment horizontal="center" vertical="center"/>
    </xf>
    <xf numFmtId="0" fontId="52" fillId="8" borderId="62" xfId="0" applyFont="1" applyFill="1" applyBorder="1" applyAlignment="1">
      <alignment horizontal="center" vertical="center"/>
    </xf>
    <xf numFmtId="169" fontId="62" fillId="8" borderId="0" xfId="16" applyNumberFormat="1" applyFont="1" applyFill="1" applyBorder="1" applyAlignment="1">
      <alignment horizontal="center" vertical="center" wrapText="1"/>
    </xf>
    <xf numFmtId="167" fontId="63" fillId="8" borderId="0" xfId="16" applyNumberFormat="1" applyFont="1" applyFill="1" applyBorder="1" applyAlignment="1">
      <alignment horizontal="center" vertical="center" wrapText="1"/>
    </xf>
    <xf numFmtId="167" fontId="62" fillId="8" borderId="0" xfId="16" applyNumberFormat="1" applyFont="1" applyFill="1" applyBorder="1" applyAlignment="1">
      <alignment horizontal="center" vertical="center" wrapText="1"/>
    </xf>
    <xf numFmtId="0" fontId="52" fillId="8" borderId="61" xfId="0" applyFont="1" applyFill="1" applyBorder="1" applyAlignment="1">
      <alignment horizontal="center" vertical="center"/>
    </xf>
    <xf numFmtId="0" fontId="52" fillId="5" borderId="62" xfId="0" applyFont="1" applyFill="1" applyBorder="1" applyAlignment="1">
      <alignment horizontal="center" vertical="center"/>
    </xf>
    <xf numFmtId="169" fontId="62" fillId="5" borderId="0" xfId="16" applyNumberFormat="1" applyFont="1" applyFill="1" applyBorder="1" applyAlignment="1">
      <alignment horizontal="center" vertical="center" wrapText="1"/>
    </xf>
    <xf numFmtId="167" fontId="63" fillId="5" borderId="0" xfId="16" applyNumberFormat="1" applyFont="1" applyFill="1" applyBorder="1" applyAlignment="1">
      <alignment horizontal="center" vertical="center" wrapText="1"/>
    </xf>
    <xf numFmtId="167" fontId="62" fillId="5" borderId="0" xfId="16" applyNumberFormat="1" applyFont="1" applyFill="1" applyBorder="1" applyAlignment="1">
      <alignment horizontal="center" vertical="center" wrapText="1"/>
    </xf>
    <xf numFmtId="0" fontId="52" fillId="5" borderId="61" xfId="0" applyFont="1" applyFill="1" applyBorder="1" applyAlignment="1">
      <alignment horizontal="center" vertical="center"/>
    </xf>
    <xf numFmtId="0" fontId="52" fillId="8" borderId="62" xfId="0" applyFont="1" applyFill="1" applyBorder="1" applyAlignment="1">
      <alignment horizontal="center" vertical="center" wrapText="1"/>
    </xf>
    <xf numFmtId="0" fontId="56" fillId="7" borderId="94" xfId="0" applyFont="1" applyFill="1" applyBorder="1" applyAlignment="1">
      <alignment vertical="center" wrapText="1"/>
    </xf>
    <xf numFmtId="0" fontId="56" fillId="7" borderId="0" xfId="0" applyFont="1" applyFill="1" applyAlignment="1">
      <alignment horizontal="center" vertical="center"/>
    </xf>
    <xf numFmtId="0" fontId="56" fillId="7" borderId="0" xfId="0" applyFont="1" applyFill="1" applyAlignment="1">
      <alignment horizontal="center" vertical="center" wrapText="1"/>
    </xf>
    <xf numFmtId="0" fontId="17" fillId="7" borderId="95" xfId="0" applyFont="1" applyFill="1" applyBorder="1" applyAlignment="1">
      <alignment horizontal="center" vertical="center" wrapText="1"/>
    </xf>
    <xf numFmtId="0" fontId="64" fillId="8" borderId="94" xfId="0" applyFont="1" applyFill="1" applyBorder="1" applyAlignment="1">
      <alignment horizontal="center" vertical="center"/>
    </xf>
    <xf numFmtId="167" fontId="56" fillId="8" borderId="0" xfId="0" applyNumberFormat="1" applyFont="1" applyFill="1" applyAlignment="1">
      <alignment horizontal="center" vertical="center"/>
    </xf>
    <xf numFmtId="167" fontId="64" fillId="8" borderId="0" xfId="0" applyNumberFormat="1" applyFont="1" applyFill="1" applyAlignment="1">
      <alignment horizontal="center" vertical="center"/>
    </xf>
    <xf numFmtId="0" fontId="65" fillId="8" borderId="0" xfId="0" applyFont="1" applyFill="1" applyAlignment="1">
      <alignment horizontal="center" vertical="center"/>
    </xf>
    <xf numFmtId="0" fontId="66" fillId="8" borderId="95" xfId="0" applyFont="1" applyFill="1" applyBorder="1" applyAlignment="1">
      <alignment horizontal="center" vertical="center"/>
    </xf>
    <xf numFmtId="0" fontId="64" fillId="5" borderId="94" xfId="0" applyFont="1" applyFill="1" applyBorder="1" applyAlignment="1">
      <alignment horizontal="center" vertical="center"/>
    </xf>
    <xf numFmtId="167" fontId="56" fillId="5" borderId="0" xfId="0" applyNumberFormat="1" applyFont="1" applyFill="1" applyAlignment="1">
      <alignment horizontal="center" vertical="center"/>
    </xf>
    <xf numFmtId="167" fontId="64" fillId="5" borderId="0" xfId="0" applyNumberFormat="1" applyFont="1" applyFill="1" applyAlignment="1">
      <alignment horizontal="center" vertical="center"/>
    </xf>
    <xf numFmtId="0" fontId="65" fillId="5" borderId="0" xfId="0" applyFont="1" applyFill="1" applyAlignment="1">
      <alignment horizontal="center" vertical="center"/>
    </xf>
    <xf numFmtId="0" fontId="66" fillId="5" borderId="95" xfId="0" applyFont="1" applyFill="1" applyBorder="1" applyAlignment="1">
      <alignment horizontal="center" vertical="center"/>
    </xf>
    <xf numFmtId="167" fontId="24" fillId="8" borderId="0" xfId="0" applyNumberFormat="1" applyFont="1" applyFill="1" applyAlignment="1">
      <alignment horizontal="center" vertical="center"/>
    </xf>
    <xf numFmtId="1" fontId="20" fillId="9" borderId="56" xfId="0" applyNumberFormat="1" applyFont="1" applyFill="1" applyBorder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167" fontId="67" fillId="8" borderId="0" xfId="0" applyNumberFormat="1" applyFont="1" applyFill="1" applyAlignment="1">
      <alignment horizontal="center" vertical="center"/>
    </xf>
    <xf numFmtId="167" fontId="67" fillId="5" borderId="0" xfId="0" applyNumberFormat="1" applyFont="1" applyFill="1" applyAlignment="1">
      <alignment horizontal="center" vertical="center"/>
    </xf>
    <xf numFmtId="0" fontId="46" fillId="7" borderId="23" xfId="0" applyFont="1" applyFill="1" applyBorder="1" applyAlignment="1">
      <alignment vertical="center" wrapText="1"/>
    </xf>
    <xf numFmtId="0" fontId="46" fillId="7" borderId="0" xfId="0" applyFont="1" applyFill="1" applyAlignment="1">
      <alignment horizontal="center" vertical="center"/>
    </xf>
    <xf numFmtId="0" fontId="46" fillId="7" borderId="0" xfId="0" applyFont="1" applyFill="1" applyAlignment="1">
      <alignment horizontal="center" vertical="center" wrapText="1"/>
    </xf>
    <xf numFmtId="0" fontId="46" fillId="7" borderId="24" xfId="0" applyFont="1" applyFill="1" applyBorder="1" applyAlignment="1">
      <alignment horizontal="center" vertical="center" wrapText="1"/>
    </xf>
    <xf numFmtId="0" fontId="21" fillId="8" borderId="14" xfId="0" applyFont="1" applyFill="1" applyBorder="1" applyAlignment="1">
      <alignment horizontal="center" vertical="center"/>
    </xf>
    <xf numFmtId="167" fontId="30" fillId="8" borderId="0" xfId="0" applyNumberFormat="1" applyFont="1" applyFill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167" fontId="30" fillId="5" borderId="0" xfId="0" applyNumberFormat="1" applyFont="1" applyFill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68" fillId="5" borderId="8" xfId="3" applyFont="1" applyFill="1" applyBorder="1" applyAlignment="1">
      <alignment horizontal="center" vertical="center" wrapText="1" readingOrder="2"/>
    </xf>
    <xf numFmtId="0" fontId="68" fillId="5" borderId="8" xfId="3" applyFont="1" applyFill="1" applyBorder="1" applyAlignment="1">
      <alignment horizontal="center" vertical="center" wrapText="1"/>
    </xf>
    <xf numFmtId="0" fontId="69" fillId="5" borderId="8" xfId="3" applyFont="1" applyFill="1" applyBorder="1" applyAlignment="1">
      <alignment horizontal="center" vertical="center" wrapText="1" readingOrder="1"/>
    </xf>
    <xf numFmtId="0" fontId="69" fillId="5" borderId="8" xfId="3" applyFont="1" applyFill="1" applyBorder="1" applyAlignment="1">
      <alignment horizontal="center" vertical="center" wrapText="1"/>
    </xf>
    <xf numFmtId="0" fontId="26" fillId="9" borderId="79" xfId="3" applyFont="1" applyFill="1" applyBorder="1" applyAlignment="1">
      <alignment horizontal="center" vertical="center" wrapText="1"/>
    </xf>
    <xf numFmtId="167" fontId="26" fillId="9" borderId="10" xfId="3" applyNumberFormat="1" applyFont="1" applyFill="1" applyBorder="1" applyAlignment="1">
      <alignment horizontal="center" vertical="center"/>
    </xf>
    <xf numFmtId="164" fontId="26" fillId="9" borderId="10" xfId="3" applyNumberFormat="1" applyFont="1" applyFill="1" applyBorder="1" applyAlignment="1">
      <alignment horizontal="center" vertical="center"/>
    </xf>
    <xf numFmtId="9" fontId="26" fillId="9" borderId="10" xfId="3" applyNumberFormat="1" applyFont="1" applyFill="1" applyBorder="1" applyAlignment="1">
      <alignment horizontal="center" vertical="center"/>
    </xf>
    <xf numFmtId="0" fontId="26" fillId="9" borderId="78" xfId="3" applyFont="1" applyFill="1" applyBorder="1" applyAlignment="1">
      <alignment horizontal="center" vertical="center" wrapText="1"/>
    </xf>
    <xf numFmtId="0" fontId="57" fillId="6" borderId="77" xfId="3" applyFont="1" applyFill="1" applyBorder="1" applyAlignment="1">
      <alignment horizontal="center" vertical="center" wrapText="1"/>
    </xf>
    <xf numFmtId="0" fontId="57" fillId="6" borderId="75" xfId="3" applyFont="1" applyFill="1" applyBorder="1" applyAlignment="1">
      <alignment horizontal="center" vertical="center" wrapText="1"/>
    </xf>
    <xf numFmtId="0" fontId="48" fillId="0" borderId="0" xfId="7" applyFont="1" applyAlignment="1">
      <alignment vertical="center"/>
    </xf>
    <xf numFmtId="0" fontId="49" fillId="0" borderId="0" xfId="3" applyFont="1" applyAlignment="1">
      <alignment vertical="center"/>
    </xf>
    <xf numFmtId="0" fontId="21" fillId="0" borderId="0" xfId="7" applyFont="1" applyAlignment="1">
      <alignment vertical="center"/>
    </xf>
    <xf numFmtId="0" fontId="17" fillId="7" borderId="71" xfId="0" applyFont="1" applyFill="1" applyBorder="1" applyAlignment="1">
      <alignment horizontal="center" vertical="center"/>
    </xf>
    <xf numFmtId="0" fontId="56" fillId="7" borderId="70" xfId="0" applyFont="1" applyFill="1" applyBorder="1" applyAlignment="1">
      <alignment horizontal="center" vertical="center"/>
    </xf>
    <xf numFmtId="0" fontId="56" fillId="7" borderId="69" xfId="0" applyFont="1" applyFill="1" applyBorder="1" applyAlignment="1">
      <alignment horizontal="center" vertical="center"/>
    </xf>
    <xf numFmtId="0" fontId="38" fillId="8" borderId="26" xfId="3" applyFont="1" applyFill="1" applyBorder="1" applyAlignment="1">
      <alignment horizontal="center" vertical="center"/>
    </xf>
    <xf numFmtId="0" fontId="38" fillId="8" borderId="0" xfId="3" applyFont="1" applyFill="1" applyAlignment="1">
      <alignment horizontal="center" vertical="center"/>
    </xf>
    <xf numFmtId="164" fontId="29" fillId="8" borderId="0" xfId="9" applyNumberFormat="1" applyFont="1" applyFill="1" applyBorder="1" applyAlignment="1">
      <alignment horizontal="center" vertical="center"/>
    </xf>
    <xf numFmtId="167" fontId="29" fillId="8" borderId="0" xfId="9" applyNumberFormat="1" applyFont="1" applyFill="1" applyBorder="1" applyAlignment="1">
      <alignment horizontal="center" vertical="center"/>
    </xf>
    <xf numFmtId="0" fontId="53" fillId="0" borderId="0" xfId="7" applyFont="1" applyAlignment="1">
      <alignment horizontal="center" vertical="center"/>
    </xf>
    <xf numFmtId="0" fontId="38" fillId="8" borderId="30" xfId="3" applyFont="1" applyFill="1" applyBorder="1" applyAlignment="1">
      <alignment horizontal="center" vertical="center"/>
    </xf>
    <xf numFmtId="0" fontId="38" fillId="5" borderId="26" xfId="3" applyFont="1" applyFill="1" applyBorder="1" applyAlignment="1">
      <alignment horizontal="center" vertical="center"/>
    </xf>
    <xf numFmtId="0" fontId="38" fillId="5" borderId="0" xfId="3" applyFont="1" applyFill="1" applyAlignment="1">
      <alignment horizontal="center" vertical="center"/>
    </xf>
    <xf numFmtId="164" fontId="29" fillId="5" borderId="0" xfId="9" applyNumberFormat="1" applyFont="1" applyFill="1" applyBorder="1" applyAlignment="1">
      <alignment horizontal="center" vertical="center"/>
    </xf>
    <xf numFmtId="167" fontId="29" fillId="5" borderId="0" xfId="9" applyNumberFormat="1" applyFont="1" applyFill="1" applyBorder="1" applyAlignment="1">
      <alignment horizontal="center" vertical="center"/>
    </xf>
    <xf numFmtId="0" fontId="38" fillId="5" borderId="30" xfId="3" applyFont="1" applyFill="1" applyBorder="1" applyAlignment="1">
      <alignment horizontal="center" vertical="center"/>
    </xf>
    <xf numFmtId="10" fontId="29" fillId="8" borderId="0" xfId="9" applyNumberFormat="1" applyFont="1" applyFill="1" applyBorder="1" applyAlignment="1">
      <alignment horizontal="center" vertical="center"/>
    </xf>
    <xf numFmtId="164" fontId="18" fillId="9" borderId="0" xfId="16" applyNumberFormat="1" applyFont="1" applyFill="1" applyBorder="1" applyAlignment="1">
      <alignment horizontal="center" vertical="center"/>
    </xf>
    <xf numFmtId="167" fontId="18" fillId="9" borderId="0" xfId="3" applyNumberFormat="1" applyFont="1" applyFill="1" applyAlignment="1">
      <alignment horizontal="center" vertical="center"/>
    </xf>
    <xf numFmtId="0" fontId="38" fillId="8" borderId="27" xfId="3" applyFont="1" applyFill="1" applyBorder="1" applyAlignment="1">
      <alignment horizontal="center" vertical="center"/>
    </xf>
    <xf numFmtId="0" fontId="38" fillId="8" borderId="67" xfId="3" applyFont="1" applyFill="1" applyBorder="1" applyAlignment="1">
      <alignment horizontal="center" vertical="center"/>
    </xf>
    <xf numFmtId="164" fontId="38" fillId="8" borderId="67" xfId="9" applyNumberFormat="1" applyFont="1" applyFill="1" applyBorder="1" applyAlignment="1">
      <alignment horizontal="center" vertical="center"/>
    </xf>
    <xf numFmtId="167" fontId="52" fillId="8" borderId="0" xfId="3" applyNumberFormat="1" applyFont="1" applyFill="1" applyAlignment="1">
      <alignment horizontal="center" vertical="center"/>
    </xf>
    <xf numFmtId="164" fontId="38" fillId="5" borderId="0" xfId="9" applyNumberFormat="1" applyFont="1" applyFill="1" applyBorder="1" applyAlignment="1">
      <alignment horizontal="center" vertical="center"/>
    </xf>
    <xf numFmtId="167" fontId="52" fillId="5" borderId="0" xfId="3" applyNumberFormat="1" applyFont="1" applyFill="1" applyAlignment="1">
      <alignment horizontal="center" vertical="center"/>
    </xf>
    <xf numFmtId="164" fontId="38" fillId="8" borderId="0" xfId="9" applyNumberFormat="1" applyFont="1" applyFill="1" applyBorder="1" applyAlignment="1">
      <alignment horizontal="center" vertical="center"/>
    </xf>
    <xf numFmtId="9" fontId="34" fillId="9" borderId="56" xfId="3" applyNumberFormat="1" applyFont="1" applyFill="1" applyBorder="1" applyAlignment="1">
      <alignment horizontal="center" vertical="center"/>
    </xf>
    <xf numFmtId="167" fontId="34" fillId="9" borderId="56" xfId="3" applyNumberFormat="1" applyFont="1" applyFill="1" applyBorder="1" applyAlignment="1">
      <alignment horizontal="center" vertical="center"/>
    </xf>
    <xf numFmtId="0" fontId="50" fillId="9" borderId="42" xfId="0" applyFont="1" applyFill="1" applyBorder="1" applyAlignment="1">
      <alignment horizontal="center" vertical="center"/>
    </xf>
    <xf numFmtId="0" fontId="50" fillId="9" borderId="43" xfId="0" applyFont="1" applyFill="1" applyBorder="1" applyAlignment="1">
      <alignment horizontal="center" vertical="center"/>
    </xf>
    <xf numFmtId="0" fontId="50" fillId="9" borderId="44" xfId="0" applyFont="1" applyFill="1" applyBorder="1" applyAlignment="1">
      <alignment horizontal="center" vertical="center"/>
    </xf>
    <xf numFmtId="0" fontId="50" fillId="9" borderId="45" xfId="0" applyFont="1" applyFill="1" applyBorder="1" applyAlignment="1">
      <alignment horizontal="center" vertical="center"/>
    </xf>
    <xf numFmtId="0" fontId="50" fillId="9" borderId="5" xfId="0" applyFont="1" applyFill="1" applyBorder="1" applyAlignment="1">
      <alignment horizontal="center" vertical="center"/>
    </xf>
    <xf numFmtId="0" fontId="50" fillId="9" borderId="46" xfId="0" applyFont="1" applyFill="1" applyBorder="1" applyAlignment="1">
      <alignment horizontal="center" vertical="center"/>
    </xf>
    <xf numFmtId="0" fontId="60" fillId="9" borderId="65" xfId="0" applyFont="1" applyFill="1" applyBorder="1" applyAlignment="1">
      <alignment horizontal="center" vertical="center" wrapText="1"/>
    </xf>
    <xf numFmtId="0" fontId="60" fillId="9" borderId="64" xfId="0" applyFont="1" applyFill="1" applyBorder="1" applyAlignment="1">
      <alignment horizontal="center" vertical="center" wrapText="1"/>
    </xf>
    <xf numFmtId="0" fontId="60" fillId="9" borderId="63" xfId="0" applyFont="1" applyFill="1" applyBorder="1" applyAlignment="1">
      <alignment horizontal="center" vertical="center" wrapText="1"/>
    </xf>
    <xf numFmtId="0" fontId="61" fillId="9" borderId="62" xfId="0" applyFont="1" applyFill="1" applyBorder="1" applyAlignment="1">
      <alignment horizontal="center" vertical="center" wrapText="1"/>
    </xf>
    <xf numFmtId="0" fontId="61" fillId="9" borderId="0" xfId="0" applyFont="1" applyFill="1" applyAlignment="1">
      <alignment horizontal="center" vertical="center" wrapText="1"/>
    </xf>
    <xf numFmtId="0" fontId="61" fillId="9" borderId="61" xfId="0" applyFont="1" applyFill="1" applyBorder="1" applyAlignment="1">
      <alignment horizontal="center" vertical="center" wrapText="1"/>
    </xf>
    <xf numFmtId="0" fontId="60" fillId="9" borderId="92" xfId="0" applyFont="1" applyFill="1" applyBorder="1" applyAlignment="1">
      <alignment horizontal="center" vertical="center" wrapText="1"/>
    </xf>
    <xf numFmtId="0" fontId="60" fillId="9" borderId="25" xfId="0" applyFont="1" applyFill="1" applyBorder="1" applyAlignment="1">
      <alignment horizontal="center" vertical="center" wrapText="1"/>
    </xf>
    <xf numFmtId="0" fontId="60" fillId="9" borderId="93" xfId="0" applyFont="1" applyFill="1" applyBorder="1" applyAlignment="1">
      <alignment horizontal="center" vertical="center" wrapText="1"/>
    </xf>
    <xf numFmtId="0" fontId="60" fillId="9" borderId="94" xfId="0" applyFont="1" applyFill="1" applyBorder="1" applyAlignment="1">
      <alignment horizontal="center" vertical="center" wrapText="1"/>
    </xf>
    <xf numFmtId="0" fontId="60" fillId="9" borderId="0" xfId="0" applyFont="1" applyFill="1" applyAlignment="1">
      <alignment horizontal="center" vertical="center" wrapText="1"/>
    </xf>
    <xf numFmtId="0" fontId="60" fillId="9" borderId="95" xfId="0" applyFont="1" applyFill="1" applyBorder="1" applyAlignment="1">
      <alignment horizontal="center" vertical="center" wrapText="1"/>
    </xf>
    <xf numFmtId="0" fontId="24" fillId="8" borderId="94" xfId="0" applyFont="1" applyFill="1" applyBorder="1" applyAlignment="1">
      <alignment horizontal="center" vertical="center" wrapText="1"/>
    </xf>
    <xf numFmtId="0" fontId="24" fillId="8" borderId="0" xfId="0" applyFont="1" applyFill="1" applyAlignment="1">
      <alignment horizontal="center" vertical="center" wrapText="1"/>
    </xf>
    <xf numFmtId="0" fontId="65" fillId="8" borderId="0" xfId="0" applyFont="1" applyFill="1" applyAlignment="1">
      <alignment horizontal="center" vertical="center" wrapText="1"/>
    </xf>
    <xf numFmtId="0" fontId="65" fillId="8" borderId="95" xfId="0" applyFont="1" applyFill="1" applyBorder="1" applyAlignment="1">
      <alignment horizontal="center" vertical="center" wrapText="1"/>
    </xf>
    <xf numFmtId="168" fontId="18" fillId="9" borderId="96" xfId="0" applyNumberFormat="1" applyFont="1" applyFill="1" applyBorder="1" applyAlignment="1">
      <alignment horizontal="center" vertical="center"/>
    </xf>
    <xf numFmtId="168" fontId="18" fillId="9" borderId="56" xfId="0" applyNumberFormat="1" applyFont="1" applyFill="1" applyBorder="1" applyAlignment="1">
      <alignment horizontal="center" vertical="center"/>
    </xf>
    <xf numFmtId="0" fontId="18" fillId="9" borderId="56" xfId="0" applyFont="1" applyFill="1" applyBorder="1" applyAlignment="1">
      <alignment horizontal="center" vertical="center"/>
    </xf>
    <xf numFmtId="0" fontId="18" fillId="9" borderId="97" xfId="0" applyFont="1" applyFill="1" applyBorder="1" applyAlignment="1">
      <alignment horizontal="center" vertical="center"/>
    </xf>
    <xf numFmtId="0" fontId="18" fillId="10" borderId="16" xfId="0" applyFont="1" applyFill="1" applyBorder="1" applyAlignment="1">
      <alignment horizontal="center" vertical="center"/>
    </xf>
    <xf numFmtId="0" fontId="18" fillId="10" borderId="17" xfId="0" applyFont="1" applyFill="1" applyBorder="1" applyAlignment="1">
      <alignment horizontal="center" vertical="center"/>
    </xf>
    <xf numFmtId="0" fontId="18" fillId="10" borderId="18" xfId="0" applyFont="1" applyFill="1" applyBorder="1" applyAlignment="1">
      <alignment horizontal="center" vertical="center"/>
    </xf>
    <xf numFmtId="0" fontId="60" fillId="9" borderId="11" xfId="0" applyFont="1" applyFill="1" applyBorder="1" applyAlignment="1">
      <alignment horizontal="center" vertical="center" wrapText="1"/>
    </xf>
    <xf numFmtId="0" fontId="60" fillId="9" borderId="6" xfId="0" applyFont="1" applyFill="1" applyBorder="1" applyAlignment="1">
      <alignment horizontal="center" vertical="center" wrapText="1"/>
    </xf>
    <xf numFmtId="0" fontId="60" fillId="9" borderId="7" xfId="0" applyFont="1" applyFill="1" applyBorder="1" applyAlignment="1">
      <alignment horizontal="center" vertical="center" wrapText="1"/>
    </xf>
    <xf numFmtId="0" fontId="60" fillId="9" borderId="12" xfId="0" applyFont="1" applyFill="1" applyBorder="1" applyAlignment="1">
      <alignment horizontal="center" vertical="center" wrapText="1"/>
    </xf>
    <xf numFmtId="0" fontId="60" fillId="9" borderId="13" xfId="0" applyFont="1" applyFill="1" applyBorder="1" applyAlignment="1">
      <alignment horizontal="center" vertical="center" wrapText="1"/>
    </xf>
    <xf numFmtId="0" fontId="20" fillId="9" borderId="14" xfId="0" applyFont="1" applyFill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center" wrapText="1"/>
    </xf>
    <xf numFmtId="0" fontId="20" fillId="9" borderId="15" xfId="0" applyFont="1" applyFill="1" applyBorder="1" applyAlignment="1">
      <alignment horizontal="center" vertical="center" wrapText="1"/>
    </xf>
    <xf numFmtId="0" fontId="40" fillId="5" borderId="83" xfId="3" applyFont="1" applyFill="1" applyBorder="1" applyAlignment="1">
      <alignment horizontal="center" vertical="center"/>
    </xf>
    <xf numFmtId="0" fontId="40" fillId="5" borderId="9" xfId="3" applyFont="1" applyFill="1" applyBorder="1" applyAlignment="1">
      <alignment horizontal="center" vertical="center"/>
    </xf>
    <xf numFmtId="0" fontId="40" fillId="5" borderId="82" xfId="3" applyFont="1" applyFill="1" applyBorder="1" applyAlignment="1">
      <alignment horizontal="center" vertical="center"/>
    </xf>
    <xf numFmtId="0" fontId="40" fillId="5" borderId="81" xfId="3" applyFont="1" applyFill="1" applyBorder="1" applyAlignment="1">
      <alignment horizontal="center" vertical="center"/>
    </xf>
    <xf numFmtId="0" fontId="40" fillId="5" borderId="57" xfId="3" applyFont="1" applyFill="1" applyBorder="1" applyAlignment="1">
      <alignment horizontal="center" vertical="center"/>
    </xf>
    <xf numFmtId="0" fontId="40" fillId="5" borderId="80" xfId="3" applyFont="1" applyFill="1" applyBorder="1" applyAlignment="1">
      <alignment horizontal="center" vertical="center"/>
    </xf>
    <xf numFmtId="0" fontId="51" fillId="11" borderId="21" xfId="0" applyFont="1" applyFill="1" applyBorder="1" applyAlignment="1">
      <alignment horizontal="center" vertical="center"/>
    </xf>
    <xf numFmtId="0" fontId="51" fillId="11" borderId="91" xfId="0" applyFont="1" applyFill="1" applyBorder="1" applyAlignment="1">
      <alignment horizontal="center" vertical="center"/>
    </xf>
    <xf numFmtId="0" fontId="51" fillId="11" borderId="19" xfId="0" applyFont="1" applyFill="1" applyBorder="1" applyAlignment="1">
      <alignment horizontal="center" vertical="center"/>
    </xf>
    <xf numFmtId="0" fontId="51" fillId="11" borderId="90" xfId="0" applyFont="1" applyFill="1" applyBorder="1" applyAlignment="1">
      <alignment horizontal="center" vertical="center"/>
    </xf>
    <xf numFmtId="0" fontId="51" fillId="11" borderId="5" xfId="0" applyFont="1" applyFill="1" applyBorder="1" applyAlignment="1">
      <alignment horizontal="center" vertical="center"/>
    </xf>
    <xf numFmtId="0" fontId="51" fillId="11" borderId="89" xfId="0" applyFont="1" applyFill="1" applyBorder="1" applyAlignment="1">
      <alignment horizontal="center" vertical="center"/>
    </xf>
    <xf numFmtId="0" fontId="23" fillId="5" borderId="88" xfId="3" applyFont="1" applyFill="1" applyBorder="1" applyAlignment="1">
      <alignment horizontal="center" vertical="center" wrapText="1"/>
    </xf>
    <xf numFmtId="0" fontId="23" fillId="5" borderId="85" xfId="3" applyFont="1" applyFill="1" applyBorder="1" applyAlignment="1">
      <alignment horizontal="center" vertical="center"/>
    </xf>
    <xf numFmtId="0" fontId="52" fillId="5" borderId="87" xfId="4" applyFont="1" applyFill="1" applyBorder="1" applyAlignment="1">
      <alignment horizontal="center" vertical="center" wrapText="1"/>
    </xf>
    <xf numFmtId="0" fontId="25" fillId="5" borderId="86" xfId="3" applyFont="1" applyFill="1" applyBorder="1" applyAlignment="1">
      <alignment horizontal="center" vertical="center"/>
    </xf>
    <xf numFmtId="0" fontId="25" fillId="5" borderId="84" xfId="3" applyFont="1" applyFill="1" applyBorder="1" applyAlignment="1">
      <alignment horizontal="center" vertical="center"/>
    </xf>
    <xf numFmtId="0" fontId="34" fillId="9" borderId="66" xfId="3" applyFont="1" applyFill="1" applyBorder="1" applyAlignment="1">
      <alignment horizontal="center" vertical="center" wrapText="1"/>
    </xf>
    <xf numFmtId="0" fontId="34" fillId="9" borderId="56" xfId="3" applyFont="1" applyFill="1" applyBorder="1" applyAlignment="1">
      <alignment horizontal="center" vertical="center" wrapText="1"/>
    </xf>
    <xf numFmtId="0" fontId="34" fillId="9" borderId="32" xfId="3" applyFont="1" applyFill="1" applyBorder="1" applyAlignment="1">
      <alignment horizontal="center" vertical="center" wrapText="1"/>
    </xf>
    <xf numFmtId="0" fontId="60" fillId="9" borderId="28" xfId="4" applyFont="1" applyFill="1" applyBorder="1" applyAlignment="1">
      <alignment horizontal="center" vertical="center" wrapText="1" readingOrder="2"/>
    </xf>
    <xf numFmtId="0" fontId="60" fillId="9" borderId="25" xfId="4" applyFont="1" applyFill="1" applyBorder="1" applyAlignment="1">
      <alignment horizontal="center" vertical="center" wrapText="1" readingOrder="2"/>
    </xf>
    <xf numFmtId="0" fontId="60" fillId="9" borderId="29" xfId="4" applyFont="1" applyFill="1" applyBorder="1" applyAlignment="1">
      <alignment horizontal="center" vertical="center" wrapText="1" readingOrder="2"/>
    </xf>
    <xf numFmtId="0" fontId="26" fillId="9" borderId="26" xfId="4" applyFont="1" applyFill="1" applyBorder="1" applyAlignment="1">
      <alignment horizontal="center" vertical="center" wrapText="1"/>
    </xf>
    <xf numFmtId="0" fontId="26" fillId="9" borderId="0" xfId="4" applyFont="1" applyFill="1" applyAlignment="1">
      <alignment horizontal="center" vertical="center" wrapText="1"/>
    </xf>
    <xf numFmtId="0" fontId="26" fillId="9" borderId="30" xfId="4" applyFont="1" applyFill="1" applyBorder="1" applyAlignment="1">
      <alignment horizontal="center" vertical="center" wrapText="1"/>
    </xf>
    <xf numFmtId="0" fontId="18" fillId="9" borderId="31" xfId="3" applyFont="1" applyFill="1" applyBorder="1" applyAlignment="1">
      <alignment horizontal="center" vertical="center" wrapText="1"/>
    </xf>
    <xf numFmtId="0" fontId="18" fillId="9" borderId="68" xfId="3" applyFont="1" applyFill="1" applyBorder="1" applyAlignment="1">
      <alignment horizontal="center" vertical="center" wrapText="1"/>
    </xf>
    <xf numFmtId="0" fontId="18" fillId="9" borderId="0" xfId="3" applyFont="1" applyFill="1" applyAlignment="1">
      <alignment horizontal="center" vertical="center" wrapText="1"/>
    </xf>
    <xf numFmtId="0" fontId="18" fillId="9" borderId="30" xfId="3" applyFont="1" applyFill="1" applyBorder="1" applyAlignment="1">
      <alignment horizontal="center" vertical="center" wrapText="1"/>
    </xf>
    <xf numFmtId="0" fontId="18" fillId="9" borderId="26" xfId="3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 readingOrder="2"/>
    </xf>
    <xf numFmtId="0" fontId="12" fillId="6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70" fillId="5" borderId="21" xfId="13" applyFont="1" applyFill="1" applyBorder="1" applyAlignment="1">
      <alignment horizontal="center" vertical="center"/>
    </xf>
    <xf numFmtId="0" fontId="70" fillId="5" borderId="19" xfId="13" applyFont="1" applyFill="1" applyBorder="1" applyAlignment="1">
      <alignment horizontal="center" vertical="center"/>
    </xf>
    <xf numFmtId="0" fontId="70" fillId="5" borderId="33" xfId="13" applyFont="1" applyFill="1" applyBorder="1" applyAlignment="1">
      <alignment horizontal="center" vertical="center" wrapText="1"/>
    </xf>
    <xf numFmtId="0" fontId="70" fillId="5" borderId="20" xfId="13" applyFont="1" applyFill="1" applyBorder="1" applyAlignment="1">
      <alignment horizontal="center" vertical="center" wrapText="1"/>
    </xf>
    <xf numFmtId="0" fontId="16" fillId="0" borderId="98" xfId="13" applyFont="1" applyBorder="1" applyAlignment="1">
      <alignment horizontal="left" vertical="top" wrapText="1" readingOrder="1"/>
    </xf>
    <xf numFmtId="0" fontId="16" fillId="0" borderId="99" xfId="13" applyFont="1" applyBorder="1" applyAlignment="1">
      <alignment horizontal="right" vertical="center" wrapText="1" readingOrder="2"/>
    </xf>
    <xf numFmtId="0" fontId="56" fillId="5" borderId="37" xfId="14" applyFont="1" applyFill="1" applyBorder="1" applyAlignment="1">
      <alignment horizontal="center" vertical="center"/>
    </xf>
    <xf numFmtId="0" fontId="56" fillId="5" borderId="0" xfId="12" applyFont="1" applyFill="1" applyBorder="1" applyAlignment="1">
      <alignment horizontal="center" vertical="center" wrapText="1"/>
    </xf>
    <xf numFmtId="0" fontId="56" fillId="5" borderId="38" xfId="12" applyFont="1" applyFill="1" applyBorder="1" applyAlignment="1">
      <alignment horizontal="center" vertical="center" wrapText="1"/>
    </xf>
    <xf numFmtId="0" fontId="56" fillId="5" borderId="39" xfId="14" applyFont="1" applyFill="1" applyBorder="1" applyAlignment="1">
      <alignment horizontal="center" vertical="center"/>
    </xf>
    <xf numFmtId="0" fontId="56" fillId="5" borderId="41" xfId="12" applyFont="1" applyFill="1" applyBorder="1" applyAlignment="1">
      <alignment horizontal="center" vertical="center" wrapText="1"/>
    </xf>
    <xf numFmtId="0" fontId="56" fillId="5" borderId="40" xfId="12" applyFont="1" applyFill="1" applyBorder="1" applyAlignment="1">
      <alignment horizontal="center" vertical="center" wrapText="1"/>
    </xf>
    <xf numFmtId="0" fontId="54" fillId="7" borderId="37" xfId="13" applyFont="1" applyFill="1" applyBorder="1" applyAlignment="1">
      <alignment horizontal="center" wrapText="1"/>
    </xf>
    <xf numFmtId="0" fontId="54" fillId="7" borderId="0" xfId="13" applyFont="1" applyFill="1" applyAlignment="1">
      <alignment horizontal="center" wrapText="1"/>
    </xf>
    <xf numFmtId="0" fontId="54" fillId="7" borderId="38" xfId="13" applyFont="1" applyFill="1" applyBorder="1" applyAlignment="1">
      <alignment horizontal="center" wrapText="1"/>
    </xf>
    <xf numFmtId="0" fontId="55" fillId="7" borderId="37" xfId="13" applyFont="1" applyFill="1" applyBorder="1" applyAlignment="1">
      <alignment horizontal="center" wrapText="1"/>
    </xf>
    <xf numFmtId="0" fontId="55" fillId="7" borderId="0" xfId="13" applyFont="1" applyFill="1" applyAlignment="1">
      <alignment horizontal="center" wrapText="1"/>
    </xf>
    <xf numFmtId="0" fontId="55" fillId="7" borderId="38" xfId="13" applyFont="1" applyFill="1" applyBorder="1" applyAlignment="1">
      <alignment horizontal="center" wrapText="1"/>
    </xf>
    <xf numFmtId="0" fontId="16" fillId="7" borderId="37" xfId="13" applyFont="1" applyFill="1" applyBorder="1"/>
    <xf numFmtId="0" fontId="16" fillId="7" borderId="0" xfId="13" applyFont="1" applyFill="1"/>
    <xf numFmtId="0" fontId="16" fillId="7" borderId="38" xfId="13" applyFont="1" applyFill="1" applyBorder="1"/>
    <xf numFmtId="0" fontId="40" fillId="7" borderId="37" xfId="13" applyFont="1" applyFill="1" applyBorder="1" applyAlignment="1">
      <alignment horizontal="center"/>
    </xf>
    <xf numFmtId="0" fontId="40" fillId="7" borderId="0" xfId="13" applyFont="1" applyFill="1" applyAlignment="1">
      <alignment horizontal="center"/>
    </xf>
    <xf numFmtId="0" fontId="40" fillId="7" borderId="38" xfId="13" applyFont="1" applyFill="1" applyBorder="1" applyAlignment="1">
      <alignment horizontal="center"/>
    </xf>
    <xf numFmtId="0" fontId="40" fillId="7" borderId="37" xfId="13" applyFont="1" applyFill="1" applyBorder="1"/>
    <xf numFmtId="0" fontId="40" fillId="7" borderId="0" xfId="13" applyFont="1" applyFill="1"/>
    <xf numFmtId="0" fontId="40" fillId="7" borderId="38" xfId="13" applyFont="1" applyFill="1" applyBorder="1"/>
    <xf numFmtId="0" fontId="54" fillId="7" borderId="34" xfId="13" applyFont="1" applyFill="1" applyBorder="1" applyAlignment="1">
      <alignment horizontal="center"/>
    </xf>
    <xf numFmtId="0" fontId="54" fillId="7" borderId="35" xfId="13" applyFont="1" applyFill="1" applyBorder="1" applyAlignment="1">
      <alignment horizontal="center"/>
    </xf>
    <xf numFmtId="0" fontId="54" fillId="7" borderId="36" xfId="13" applyFont="1" applyFill="1" applyBorder="1" applyAlignment="1">
      <alignment horizontal="center"/>
    </xf>
  </cellXfs>
  <cellStyles count="18">
    <cellStyle name="Comma 2" xfId="2" xr:uid="{00000000-0005-0000-0000-000000000000}"/>
    <cellStyle name="Comma 3" xfId="11" xr:uid="{54B3DBE2-E460-4BB8-BE3E-45CB0CC94173}"/>
    <cellStyle name="Hyperlink" xfId="12" builtinId="8"/>
    <cellStyle name="Hyperlink 2" xfId="14" xr:uid="{483CE07C-FDBA-45AB-92F4-242E2B8FDE75}"/>
    <cellStyle name="Normal" xfId="0" builtinId="0"/>
    <cellStyle name="Normal 2" xfId="1" xr:uid="{00000000-0005-0000-0000-000003000000}"/>
    <cellStyle name="Normal 2 2 2" xfId="4" xr:uid="{9BD068CF-8FA0-4863-B956-05DEAAF4EDCC}"/>
    <cellStyle name="Normal 2 3" xfId="5" xr:uid="{BA455386-A679-4DCB-8803-5E5B97F8ADEA}"/>
    <cellStyle name="Normal 2 3 2" xfId="7" xr:uid="{398A49F3-1252-47F0-9371-81467C67E758}"/>
    <cellStyle name="Normal 2 7" xfId="15" xr:uid="{99F410AF-1FC7-4256-89F5-C152C38CD563}"/>
    <cellStyle name="Normal 3" xfId="3" xr:uid="{F96A0936-A1CC-4B7B-AA24-79399C01BEAE}"/>
    <cellStyle name="Normal 3 2" xfId="13" xr:uid="{4C247F67-EC24-4534-B582-7D1D51A3B8EA}"/>
    <cellStyle name="Normal 3 2 2" xfId="17" xr:uid="{10B4CB67-2944-4042-8FDC-6A6A0DD613A7}"/>
    <cellStyle name="Percent" xfId="16" builtinId="5"/>
    <cellStyle name="Percent 2" xfId="8" xr:uid="{47E73619-F201-48A7-8876-8F1C57AC6656}"/>
    <cellStyle name="Percent 2 2" xfId="6" xr:uid="{FA83DECE-CD36-4D9C-ADE6-BDB78C8E015F}"/>
    <cellStyle name="Percent 2 2 2" xfId="9" xr:uid="{5D8B5063-91EB-49AE-B266-8A081DB49C16}"/>
    <cellStyle name="Percent 3" xfId="10" xr:uid="{C20F96DF-A3AA-49B0-A938-D195D95221F4}"/>
  </cellStyles>
  <dxfs count="0"/>
  <tableStyles count="0" defaultTableStyle="TableStyleMedium2" defaultPivotStyle="PivotStyleLight16"/>
  <colors>
    <mruColors>
      <color rgb="FFFFF5D5"/>
      <color rgb="FFFFCB25"/>
      <color rgb="FFBD0729"/>
      <color rgb="FFF96783"/>
      <color rgb="FFFA7A92"/>
      <color rgb="FFB34645"/>
      <color rgb="FF73451F"/>
      <color rgb="FFFDCFD8"/>
      <color rgb="FFFB9FB1"/>
      <color rgb="FFF85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894888949843569E-2"/>
          <c:y val="0.20624213663357852"/>
          <c:w val="0.89603018868990247"/>
          <c:h val="0.79110368529809705"/>
        </c:manualLayout>
      </c:layout>
      <c:ofPieChart>
        <c:ofPieType val="pie"/>
        <c:varyColors val="1"/>
        <c:ser>
          <c:idx val="0"/>
          <c:order val="0"/>
          <c:tx>
            <c:strRef>
              <c:f>'ج26 ش 18'!$N$43</c:f>
              <c:strCache>
                <c:ptCount val="1"/>
              </c:strCache>
            </c:strRef>
          </c:tx>
          <c:spPr>
            <a:ln>
              <a:noFill/>
            </a:ln>
          </c:spPr>
          <c:explosion val="8"/>
          <c:dPt>
            <c:idx val="0"/>
            <c:bubble3D val="0"/>
            <c:spPr>
              <a:solidFill>
                <a:srgbClr val="FFFF99"/>
              </a:solidFill>
              <a:ln w="9525" cap="flat" cmpd="sng" algn="ctr">
                <a:noFill/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08D-4921-B996-ECA2556672C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noFill/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8D-4921-B996-ECA2556672C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noFill/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08D-4921-B996-ECA2556672CC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9525" cap="flat" cmpd="sng" algn="ctr">
                <a:noFill/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08D-4921-B996-ECA2556672CC}"/>
              </c:ext>
            </c:extLst>
          </c:dPt>
          <c:dPt>
            <c:idx val="4"/>
            <c:bubble3D val="0"/>
            <c:spPr>
              <a:solidFill>
                <a:srgbClr val="ECEA9C"/>
              </a:solidFill>
              <a:ln w="9525" cap="flat" cmpd="sng" algn="ctr">
                <a:noFill/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08D-4921-B996-ECA2556672CC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9525" cap="flat" cmpd="sng" algn="ctr">
                <a:noFill/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08D-4921-B996-ECA2556672CC}"/>
              </c:ext>
            </c:extLst>
          </c:dPt>
          <c:dPt>
            <c:idx val="6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608D-4921-B996-ECA2556672CC}"/>
              </c:ext>
            </c:extLst>
          </c:dPt>
          <c:dPt>
            <c:idx val="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608D-4921-B996-ECA2556672CC}"/>
              </c:ext>
            </c:extLst>
          </c:dPt>
          <c:dPt>
            <c:idx val="8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608D-4921-B996-ECA2556672CC}"/>
              </c:ext>
            </c:extLst>
          </c:dPt>
          <c:dPt>
            <c:idx val="9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608D-4921-B996-ECA2556672CC}"/>
              </c:ext>
            </c:extLst>
          </c:dPt>
          <c:dPt>
            <c:idx val="10"/>
            <c:bubble3D val="0"/>
            <c:spPr>
              <a:solidFill>
                <a:schemeClr val="bg2">
                  <a:lumMod val="5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608D-4921-B996-ECA2556672CC}"/>
              </c:ext>
            </c:extLst>
          </c:dPt>
          <c:dPt>
            <c:idx val="11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608D-4921-B996-ECA2556672CC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608D-4921-B996-ECA2556672CC}"/>
              </c:ext>
            </c:extLst>
          </c:dPt>
          <c:dPt>
            <c:idx val="13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608D-4921-B996-ECA2556672CC}"/>
              </c:ext>
            </c:extLst>
          </c:dPt>
          <c:dPt>
            <c:idx val="14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D-608D-4921-B996-ECA2556672CC}"/>
              </c:ext>
            </c:extLst>
          </c:dPt>
          <c:dPt>
            <c:idx val="15"/>
            <c:bubble3D val="0"/>
            <c:spPr>
              <a:solidFill>
                <a:schemeClr val="bg2">
                  <a:lumMod val="1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F-608D-4921-B996-ECA2556672C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20-608D-4921-B996-ECA2556672C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21-608D-4921-B996-ECA2556672CC}"/>
              </c:ext>
            </c:extLst>
          </c:dPt>
          <c:dPt>
            <c:idx val="1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3-608D-4921-B996-ECA2556672CC}"/>
              </c:ext>
            </c:extLst>
          </c:dPt>
          <c:dPt>
            <c:idx val="19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5-608D-4921-B996-ECA2556672CC}"/>
              </c:ext>
            </c:extLst>
          </c:dPt>
          <c:dPt>
            <c:idx val="2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7-608D-4921-B996-ECA2556672CC}"/>
              </c:ext>
            </c:extLst>
          </c:dPt>
          <c:dPt>
            <c:idx val="2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9-608D-4921-B996-ECA2556672CC}"/>
              </c:ext>
            </c:extLst>
          </c:dPt>
          <c:dPt>
            <c:idx val="22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B-608D-4921-B996-ECA2556672CC}"/>
              </c:ext>
            </c:extLst>
          </c:dPt>
          <c:dLbls>
            <c:dLbl>
              <c:idx val="0"/>
              <c:layout>
                <c:manualLayout>
                  <c:x val="-5.5416711388852451E-2"/>
                  <c:y val="-0.113096573541680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8D-4921-B996-ECA2556672CC}"/>
                </c:ext>
              </c:extLst>
            </c:dLbl>
            <c:dLbl>
              <c:idx val="1"/>
              <c:layout>
                <c:manualLayout>
                  <c:x val="-1.4255604186791688E-2"/>
                  <c:y val="-9.06864111353790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8D-4921-B996-ECA2556672CC}"/>
                </c:ext>
              </c:extLst>
            </c:dLbl>
            <c:dLbl>
              <c:idx val="2"/>
              <c:layout>
                <c:manualLayout>
                  <c:x val="4.4072938903531263E-2"/>
                  <c:y val="-0.116737850623794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8D-4921-B996-ECA2556672CC}"/>
                </c:ext>
              </c:extLst>
            </c:dLbl>
            <c:dLbl>
              <c:idx val="3"/>
              <c:layout>
                <c:manualLayout>
                  <c:x val="7.6312188683895638E-2"/>
                  <c:y val="-8.9242845632241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8D-4921-B996-ECA2556672CC}"/>
                </c:ext>
              </c:extLst>
            </c:dLbl>
            <c:dLbl>
              <c:idx val="4"/>
              <c:layout>
                <c:manualLayout>
                  <c:x val="8.0039912066244501E-2"/>
                  <c:y val="-3.12551395492721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8D-4921-B996-ECA2556672CC}"/>
                </c:ext>
              </c:extLst>
            </c:dLbl>
            <c:dLbl>
              <c:idx val="5"/>
              <c:layout>
                <c:manualLayout>
                  <c:x val="7.2700385207093529E-2"/>
                  <c:y val="9.22412327639384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8D-4921-B996-ECA2556672CC}"/>
                </c:ext>
              </c:extLst>
            </c:dLbl>
            <c:dLbl>
              <c:idx val="6"/>
              <c:layout>
                <c:manualLayout>
                  <c:x val="9.4234455562048555E-2"/>
                  <c:y val="5.54364165484618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08D-4921-B996-ECA2556672CC}"/>
                </c:ext>
              </c:extLst>
            </c:dLbl>
            <c:dLbl>
              <c:idx val="7"/>
              <c:layout>
                <c:manualLayout>
                  <c:x val="7.000624122948243E-2"/>
                  <c:y val="8.19469315192058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08D-4921-B996-ECA2556672CC}"/>
                </c:ext>
              </c:extLst>
            </c:dLbl>
            <c:dLbl>
              <c:idx val="8"/>
              <c:layout>
                <c:manualLayout>
                  <c:x val="5.963896276331429E-2"/>
                  <c:y val="0.100767183543122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8D-4921-B996-ECA2556672CC}"/>
                </c:ext>
              </c:extLst>
            </c:dLbl>
            <c:dLbl>
              <c:idx val="9"/>
              <c:layout>
                <c:manualLayout>
                  <c:x val="3.6214237158769723E-2"/>
                  <c:y val="0.1013886515066567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08D-4921-B996-ECA2556672CC}"/>
                </c:ext>
              </c:extLst>
            </c:dLbl>
            <c:dLbl>
              <c:idx val="10"/>
              <c:layout>
                <c:manualLayout>
                  <c:x val="-3.6097955645452574E-2"/>
                  <c:y val="-6.84373629766867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8D-4921-B996-ECA2556672CC}"/>
                </c:ext>
              </c:extLst>
            </c:dLbl>
            <c:dLbl>
              <c:idx val="11"/>
              <c:layout>
                <c:manualLayout>
                  <c:x val="-2.0255917551590456E-2"/>
                  <c:y val="-6.95937007874015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08D-4921-B996-ECA2556672CC}"/>
                </c:ext>
              </c:extLst>
            </c:dLbl>
            <c:dLbl>
              <c:idx val="12"/>
              <c:layout>
                <c:manualLayout>
                  <c:x val="1.6481934224596803E-2"/>
                  <c:y val="-8.43321430693883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08D-4921-B996-ECA2556672CC}"/>
                </c:ext>
              </c:extLst>
            </c:dLbl>
            <c:dLbl>
              <c:idx val="13"/>
              <c:layout>
                <c:manualLayout>
                  <c:x val="5.9737550337304664E-2"/>
                  <c:y val="-0.101498525568408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08D-4921-B996-ECA2556672CC}"/>
                </c:ext>
              </c:extLst>
            </c:dLbl>
            <c:dLbl>
              <c:idx val="14"/>
              <c:layout>
                <c:manualLayout>
                  <c:x val="0.119401796042981"/>
                  <c:y val="-0.13788549786770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08D-4921-B996-ECA2556672CC}"/>
                </c:ext>
              </c:extLst>
            </c:dLbl>
            <c:dLbl>
              <c:idx val="15"/>
              <c:layout>
                <c:manualLayout>
                  <c:x val="0.21069118635039136"/>
                  <c:y val="-0.1507854498179591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08D-4921-B996-ECA2556672CC}"/>
                </c:ext>
              </c:extLst>
            </c:dLbl>
            <c:dLbl>
              <c:idx val="16"/>
              <c:layout>
                <c:manualLayout>
                  <c:x val="0.21820817084272498"/>
                  <c:y val="-8.63071120535761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08D-4921-B996-ECA2556672CC}"/>
                </c:ext>
              </c:extLst>
            </c:dLbl>
            <c:dLbl>
              <c:idx val="17"/>
              <c:layout>
                <c:manualLayout>
                  <c:x val="0.20751532663921596"/>
                  <c:y val="1.1217291956152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08D-4921-B996-ECA2556672CC}"/>
                </c:ext>
              </c:extLst>
            </c:dLbl>
            <c:dLbl>
              <c:idx val="18"/>
              <c:layout>
                <c:manualLayout>
                  <c:x val="2.9281786581890564E-2"/>
                  <c:y val="-0.15029520735584589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08D-4921-B996-ECA2556672CC}"/>
                </c:ext>
              </c:extLst>
            </c:dLbl>
            <c:dLbl>
              <c:idx val="19"/>
              <c:layout>
                <c:manualLayout>
                  <c:x val="5.7202512146909239E-2"/>
                  <c:y val="0.13308669025822431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08D-4921-B996-ECA2556672CC}"/>
                </c:ext>
              </c:extLst>
            </c:dLbl>
            <c:dLbl>
              <c:idx val="20"/>
              <c:layout>
                <c:manualLayout>
                  <c:x val="-4.7218279697244674E-2"/>
                  <c:y val="9.27220625761819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08D-4921-B996-ECA2556672CC}"/>
                </c:ext>
              </c:extLst>
            </c:dLbl>
            <c:dLbl>
              <c:idx val="21"/>
              <c:layout>
                <c:manualLayout>
                  <c:x val="-8.1519276637813914E-2"/>
                  <c:y val="-5.487383791017597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08D-4921-B996-ECA2556672CC}"/>
                </c:ext>
              </c:extLst>
            </c:dLbl>
            <c:dLbl>
              <c:idx val="22"/>
              <c:layout>
                <c:manualLayout>
                  <c:x val="-0.11927441897083511"/>
                  <c:y val="-1.2659856325288099E-2"/>
                </c:manualLayout>
              </c:layout>
              <c:tx>
                <c:rich>
                  <a:bodyPr/>
                  <a:lstStyle/>
                  <a:p>
                    <a:pPr>
                      <a:defRPr sz="1200" b="1">
                        <a:solidFill>
                          <a:schemeClr val="bg1"/>
                        </a:solidFill>
                      </a:defRPr>
                    </a:pPr>
                    <a:r>
                      <a:rPr lang="ar-KW" sz="1200">
                        <a:solidFill>
                          <a:schemeClr val="bg1"/>
                        </a:solidFill>
                      </a:rPr>
                      <a:t>أخرى
21.0%</a:t>
                    </a:r>
                    <a:endParaRPr lang="ar-KW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B-608D-4921-B996-ECA2556672CC}"/>
                </c:ext>
              </c:extLst>
            </c:dLbl>
            <c:dLbl>
              <c:idx val="23"/>
              <c:layout>
                <c:manualLayout>
                  <c:x val="-4.6847437455418911E-3"/>
                  <c:y val="0.100462148113838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08D-4921-B996-ECA2556672CC}"/>
                </c:ext>
              </c:extLst>
            </c:dLbl>
            <c:dLbl>
              <c:idx val="24"/>
              <c:layout>
                <c:manualLayout>
                  <c:x val="-9.5919885939341282E-2"/>
                  <c:y val="-1.9739934468975691E-3"/>
                </c:manualLayout>
              </c:layout>
              <c:tx>
                <c:rich>
                  <a:bodyPr/>
                  <a:lstStyle/>
                  <a:p>
                    <a:pPr>
                      <a:defRPr sz="1200" b="1">
                        <a:solidFill>
                          <a:schemeClr val="bg1"/>
                        </a:solidFill>
                      </a:defRPr>
                    </a:pPr>
                    <a:r>
                      <a:rPr lang="ar-KW" sz="1200" b="1">
                        <a:solidFill>
                          <a:schemeClr val="bg1"/>
                        </a:solidFill>
                      </a:rPr>
                      <a:t>أخرى</a:t>
                    </a:r>
                    <a:r>
                      <a:rPr lang="en-US" sz="1200" b="1">
                        <a:solidFill>
                          <a:schemeClr val="bg1"/>
                        </a:solidFill>
                      </a:rPr>
                      <a:t>
19.0%</a:t>
                    </a:r>
                    <a:endParaRPr lang="en-US" sz="1050" b="1">
                      <a:solidFill>
                        <a:schemeClr val="bg1"/>
                      </a:solidFill>
                    </a:endParaRPr>
                  </a:p>
                </c:rich>
              </c:tx>
              <c:numFmt formatCode="0.0%" sourceLinked="0"/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D-608D-4921-B996-ECA2556672C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'ج26 ش 18'!$V$46:$V$67</c:f>
              <c:strCache>
                <c:ptCount val="22"/>
                <c:pt idx="0">
                  <c:v>السودان</c:v>
                </c:pt>
                <c:pt idx="1">
                  <c:v>مصر</c:v>
                </c:pt>
                <c:pt idx="2">
                  <c:v>الإمارات</c:v>
                </c:pt>
                <c:pt idx="3">
                  <c:v>السعودية</c:v>
                </c:pt>
                <c:pt idx="4">
                  <c:v>الجزائر</c:v>
                </c:pt>
                <c:pt idx="5">
                  <c:v>ليبيا</c:v>
                </c:pt>
                <c:pt idx="6">
                  <c:v>سورية</c:v>
                </c:pt>
                <c:pt idx="7">
                  <c:v>الأردن</c:v>
                </c:pt>
                <c:pt idx="8">
                  <c:v>لبنان</c:v>
                </c:pt>
                <c:pt idx="9">
                  <c:v>الكويت</c:v>
                </c:pt>
                <c:pt idx="10">
                  <c:v>تونس</c:v>
                </c:pt>
                <c:pt idx="11">
                  <c:v>المغرب</c:v>
                </c:pt>
                <c:pt idx="12">
                  <c:v>البحرين</c:v>
                </c:pt>
                <c:pt idx="13">
                  <c:v>قطر</c:v>
                </c:pt>
                <c:pt idx="14">
                  <c:v>اليمن</c:v>
                </c:pt>
                <c:pt idx="15">
                  <c:v>العراق</c:v>
                </c:pt>
                <c:pt idx="16">
                  <c:v>سلطنة عمان</c:v>
                </c:pt>
                <c:pt idx="17">
                  <c:v>موريتانيا</c:v>
                </c:pt>
                <c:pt idx="18">
                  <c:v>اوروبا</c:v>
                </c:pt>
                <c:pt idx="19">
                  <c:v>آسيا</c:v>
                </c:pt>
                <c:pt idx="20">
                  <c:v>أفريقيا</c:v>
                </c:pt>
                <c:pt idx="21">
                  <c:v>دول أخرى</c:v>
                </c:pt>
              </c:strCache>
            </c:strRef>
          </c:cat>
          <c:val>
            <c:numRef>
              <c:f>'ج26 ش 18'!$W$46:$W$67</c:f>
              <c:numCache>
                <c:formatCode>#,##0</c:formatCode>
                <c:ptCount val="22"/>
                <c:pt idx="0">
                  <c:v>887897.40700000001</c:v>
                </c:pt>
                <c:pt idx="1">
                  <c:v>775735.37078289478</c:v>
                </c:pt>
                <c:pt idx="2">
                  <c:v>774582.51540163159</c:v>
                </c:pt>
                <c:pt idx="3">
                  <c:v>662050.71131578938</c:v>
                </c:pt>
                <c:pt idx="4">
                  <c:v>631244.04744801973</c:v>
                </c:pt>
                <c:pt idx="5">
                  <c:v>585843.85100000002</c:v>
                </c:pt>
                <c:pt idx="6">
                  <c:v>582243.80200000003</c:v>
                </c:pt>
                <c:pt idx="7">
                  <c:v>431884.02849434211</c:v>
                </c:pt>
                <c:pt idx="8">
                  <c:v>416314.53081907891</c:v>
                </c:pt>
                <c:pt idx="9">
                  <c:v>392411.44758131576</c:v>
                </c:pt>
                <c:pt idx="10">
                  <c:v>331952.76469721051</c:v>
                </c:pt>
                <c:pt idx="11">
                  <c:v>269856.32010197366</c:v>
                </c:pt>
                <c:pt idx="12">
                  <c:v>230818.77861184211</c:v>
                </c:pt>
                <c:pt idx="13">
                  <c:v>225264.09155709072</c:v>
                </c:pt>
                <c:pt idx="14">
                  <c:v>205818.46799999999</c:v>
                </c:pt>
                <c:pt idx="15">
                  <c:v>181792.4939836</c:v>
                </c:pt>
                <c:pt idx="16">
                  <c:v>152205.56443421054</c:v>
                </c:pt>
                <c:pt idx="17">
                  <c:v>7674.6319999999996</c:v>
                </c:pt>
                <c:pt idx="18">
                  <c:v>802753.91718704603</c:v>
                </c:pt>
                <c:pt idx="19">
                  <c:v>668924.51077368413</c:v>
                </c:pt>
                <c:pt idx="20">
                  <c:v>138796.65144078946</c:v>
                </c:pt>
                <c:pt idx="21">
                  <c:v>449450.59628548025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608D-4921-B996-ECA255667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24"/>
        <c:splitType val="pos"/>
        <c:splitPos val="4"/>
        <c:secondPieSize val="55"/>
        <c:serLines>
          <c:spPr>
            <a:ln w="38100">
              <a:solidFill>
                <a:schemeClr val="tx2">
                  <a:lumMod val="75000"/>
                </a:schemeClr>
              </a:solidFill>
            </a:ln>
          </c:spPr>
        </c:serLines>
      </c:ofPieChart>
      <c:spPr>
        <a:solidFill>
          <a:schemeClr val="bg2"/>
        </a:solidFill>
      </c:spPr>
    </c:plotArea>
    <c:plotVisOnly val="1"/>
    <c:dispBlanksAs val="gap"/>
    <c:showDLblsOverMax val="0"/>
  </c:chart>
  <c:spPr>
    <a:solidFill>
      <a:schemeClr val="bg2"/>
    </a:solidFill>
    <a:ln w="12700" cap="flat" cmpd="sng" algn="ctr">
      <a:noFill/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10944031</xdr:colOff>
      <xdr:row>1</xdr:row>
      <xdr:rowOff>87474</xdr:rowOff>
    </xdr:from>
    <xdr:to>
      <xdr:col>4</xdr:col>
      <xdr:colOff>204106</xdr:colOff>
      <xdr:row>2</xdr:row>
      <xdr:rowOff>252704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A37B45-7D45-4E08-9175-1CF3F5095D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65" b="8164"/>
        <a:stretch>
          <a:fillRect/>
        </a:stretch>
      </xdr:blipFill>
      <xdr:spPr>
        <a:xfrm>
          <a:off x="11430000" y="262423"/>
          <a:ext cx="1321836" cy="8261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564854</xdr:colOff>
      <xdr:row>1</xdr:row>
      <xdr:rowOff>0</xdr:rowOff>
    </xdr:from>
    <xdr:to>
      <xdr:col>26</xdr:col>
      <xdr:colOff>132910</xdr:colOff>
      <xdr:row>2</xdr:row>
      <xdr:rowOff>221512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4025361B-B2F0-4212-820E-BA9C7CBF7DD2}"/>
            </a:ext>
          </a:extLst>
        </xdr:cNvPr>
        <xdr:cNvGrpSpPr/>
      </xdr:nvGrpSpPr>
      <xdr:grpSpPr>
        <a:xfrm>
          <a:off x="18330087" y="188285"/>
          <a:ext cx="1395526" cy="852820"/>
          <a:chOff x="14944724" y="2095499"/>
          <a:chExt cx="1743173" cy="895351"/>
        </a:xfrm>
        <a:solidFill>
          <a:schemeClr val="accent3">
            <a:lumMod val="50000"/>
          </a:schemeClr>
        </a:solidFill>
      </xdr:grpSpPr>
      <xdr:sp macro="" textlink="">
        <xdr:nvSpPr>
          <xdr:cNvPr id="6" name="Arrow: Left 5">
            <a:extLst>
              <a:ext uri="{FF2B5EF4-FFF2-40B4-BE49-F238E27FC236}">
                <a16:creationId xmlns:a16="http://schemas.microsoft.com/office/drawing/2014/main" id="{A3F26682-22E5-E622-EDAD-17CE141CA1E3}"/>
              </a:ext>
            </a:extLst>
          </xdr:cNvPr>
          <xdr:cNvSpPr/>
        </xdr:nvSpPr>
        <xdr:spPr>
          <a:xfrm>
            <a:off x="14944724" y="2359537"/>
            <a:ext cx="317801" cy="388753"/>
          </a:xfrm>
          <a:prstGeom prst="leftArrow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Rectangle: Rounded Corner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71350A3-42C1-6E07-3B6A-0C37C20D146F}"/>
              </a:ext>
            </a:extLst>
          </xdr:cNvPr>
          <xdr:cNvSpPr/>
        </xdr:nvSpPr>
        <xdr:spPr>
          <a:xfrm>
            <a:off x="15178689" y="2095499"/>
            <a:ext cx="1509208" cy="895351"/>
          </a:xfrm>
          <a:prstGeom prst="roundRect">
            <a:avLst/>
          </a:prstGeom>
          <a:grp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fontAlgn="b"/>
            <a:r>
              <a:rPr lang="ar-KW" sz="1200" b="1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j-cs"/>
              </a:rPr>
              <a:t>العودة للقائمة الرئيسية </a:t>
            </a:r>
          </a:p>
          <a:p>
            <a:pPr algn="ctr"/>
            <a:r>
              <a:rPr lang="en-US" sz="1200" b="1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j-cs"/>
              </a:rPr>
              <a:t>back to index </a:t>
            </a:r>
            <a:r>
              <a:rPr lang="en-US" sz="1200" b="1">
                <a:effectLst/>
                <a:cs typeface="+mj-cs"/>
              </a:rPr>
              <a:t> </a:t>
            </a:r>
            <a:endParaRPr lang="en-US" sz="1200" b="1">
              <a:cs typeface="+mj-cs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0</xdr:row>
      <xdr:rowOff>0</xdr:rowOff>
    </xdr:from>
    <xdr:to>
      <xdr:col>28</xdr:col>
      <xdr:colOff>187478</xdr:colOff>
      <xdr:row>1</xdr:row>
      <xdr:rowOff>399802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E57F2B3-2679-4452-82F1-EEDB5DD457C8}"/>
            </a:ext>
          </a:extLst>
        </xdr:cNvPr>
        <xdr:cNvGrpSpPr/>
      </xdr:nvGrpSpPr>
      <xdr:grpSpPr>
        <a:xfrm>
          <a:off x="16773293" y="0"/>
          <a:ext cx="1395526" cy="852820"/>
          <a:chOff x="14944724" y="2095499"/>
          <a:chExt cx="1743173" cy="895351"/>
        </a:xfrm>
        <a:solidFill>
          <a:schemeClr val="accent3">
            <a:lumMod val="50000"/>
          </a:schemeClr>
        </a:solidFill>
      </xdr:grpSpPr>
      <xdr:sp macro="" textlink="">
        <xdr:nvSpPr>
          <xdr:cNvPr id="3" name="Arrow: Left 2">
            <a:extLst>
              <a:ext uri="{FF2B5EF4-FFF2-40B4-BE49-F238E27FC236}">
                <a16:creationId xmlns:a16="http://schemas.microsoft.com/office/drawing/2014/main" id="{806DAC33-07D7-A750-7C5C-3BD562BE4904}"/>
              </a:ext>
            </a:extLst>
          </xdr:cNvPr>
          <xdr:cNvSpPr/>
        </xdr:nvSpPr>
        <xdr:spPr>
          <a:xfrm>
            <a:off x="14944724" y="2359537"/>
            <a:ext cx="317801" cy="388753"/>
          </a:xfrm>
          <a:prstGeom prst="leftArrow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: Rounded Corner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41CC5FBE-F112-F4C0-0831-F61E4A1DCDF0}"/>
              </a:ext>
            </a:extLst>
          </xdr:cNvPr>
          <xdr:cNvSpPr/>
        </xdr:nvSpPr>
        <xdr:spPr>
          <a:xfrm>
            <a:off x="15178689" y="2095499"/>
            <a:ext cx="1509208" cy="895351"/>
          </a:xfrm>
          <a:prstGeom prst="roundRect">
            <a:avLst/>
          </a:prstGeom>
          <a:grp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fontAlgn="b"/>
            <a:r>
              <a:rPr lang="ar-KW" sz="1200" b="1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j-cs"/>
              </a:rPr>
              <a:t>العودة للقائمة الرئيسية </a:t>
            </a:r>
          </a:p>
          <a:p>
            <a:pPr algn="ctr"/>
            <a:r>
              <a:rPr lang="en-US" sz="1200" b="1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j-cs"/>
              </a:rPr>
              <a:t>back to index </a:t>
            </a:r>
            <a:r>
              <a:rPr lang="en-US" sz="1200" b="1">
                <a:effectLst/>
                <a:cs typeface="+mj-cs"/>
              </a:rPr>
              <a:t> </a:t>
            </a:r>
            <a:endParaRPr lang="en-US" sz="1200" b="1">
              <a:cs typeface="+mj-cs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9</xdr:row>
      <xdr:rowOff>0</xdr:rowOff>
    </xdr:from>
    <xdr:to>
      <xdr:col>27</xdr:col>
      <xdr:colOff>169319</xdr:colOff>
      <xdr:row>11</xdr:row>
      <xdr:rowOff>20751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E6C60A93-DE03-4EA3-BE38-260CFA18F8A7}"/>
            </a:ext>
          </a:extLst>
        </xdr:cNvPr>
        <xdr:cNvGrpSpPr/>
      </xdr:nvGrpSpPr>
      <xdr:grpSpPr>
        <a:xfrm>
          <a:off x="17309224" y="3755259"/>
          <a:ext cx="1395526" cy="852820"/>
          <a:chOff x="14944724" y="2095499"/>
          <a:chExt cx="1743173" cy="895351"/>
        </a:xfrm>
        <a:solidFill>
          <a:schemeClr val="accent3">
            <a:lumMod val="50000"/>
          </a:schemeClr>
        </a:solidFill>
      </xdr:grpSpPr>
      <xdr:sp macro="" textlink="">
        <xdr:nvSpPr>
          <xdr:cNvPr id="4" name="Arrow: Left 3">
            <a:extLst>
              <a:ext uri="{FF2B5EF4-FFF2-40B4-BE49-F238E27FC236}">
                <a16:creationId xmlns:a16="http://schemas.microsoft.com/office/drawing/2014/main" id="{52094498-4574-E72E-6F89-E339ADB80567}"/>
              </a:ext>
            </a:extLst>
          </xdr:cNvPr>
          <xdr:cNvSpPr/>
        </xdr:nvSpPr>
        <xdr:spPr>
          <a:xfrm>
            <a:off x="14944724" y="2359537"/>
            <a:ext cx="317801" cy="388753"/>
          </a:xfrm>
          <a:prstGeom prst="leftArrow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Rectangle: Rounded Corners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50E04E2-345C-3B7A-8555-3DA2F110B362}"/>
              </a:ext>
            </a:extLst>
          </xdr:cNvPr>
          <xdr:cNvSpPr/>
        </xdr:nvSpPr>
        <xdr:spPr>
          <a:xfrm>
            <a:off x="15178689" y="2095499"/>
            <a:ext cx="1509208" cy="895351"/>
          </a:xfrm>
          <a:prstGeom prst="roundRect">
            <a:avLst/>
          </a:prstGeom>
          <a:grp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fontAlgn="b"/>
            <a:r>
              <a:rPr lang="ar-KW" sz="1200" b="1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j-cs"/>
              </a:rPr>
              <a:t>العودة للقائمة الرئيسية </a:t>
            </a:r>
          </a:p>
          <a:p>
            <a:pPr algn="ctr"/>
            <a:r>
              <a:rPr lang="en-US" sz="1200" b="1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j-cs"/>
              </a:rPr>
              <a:t>back to index </a:t>
            </a:r>
            <a:r>
              <a:rPr lang="en-US" sz="1200" b="1">
                <a:effectLst/>
                <a:cs typeface="+mj-cs"/>
              </a:rPr>
              <a:t> </a:t>
            </a:r>
            <a:endParaRPr lang="en-US" sz="1200" b="1">
              <a:cs typeface="+mj-cs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790291</xdr:colOff>
      <xdr:row>1</xdr:row>
      <xdr:rowOff>197976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F68C305-4882-4B89-A921-F450B6B81E70}"/>
            </a:ext>
          </a:extLst>
        </xdr:cNvPr>
        <xdr:cNvGrpSpPr/>
      </xdr:nvGrpSpPr>
      <xdr:grpSpPr>
        <a:xfrm>
          <a:off x="10388203" y="0"/>
          <a:ext cx="1395526" cy="852820"/>
          <a:chOff x="14944724" y="2095499"/>
          <a:chExt cx="1743173" cy="895351"/>
        </a:xfrm>
        <a:solidFill>
          <a:schemeClr val="accent3">
            <a:lumMod val="50000"/>
          </a:schemeClr>
        </a:solidFill>
      </xdr:grpSpPr>
      <xdr:sp macro="" textlink="">
        <xdr:nvSpPr>
          <xdr:cNvPr id="3" name="Arrow: Left 2">
            <a:extLst>
              <a:ext uri="{FF2B5EF4-FFF2-40B4-BE49-F238E27FC236}">
                <a16:creationId xmlns:a16="http://schemas.microsoft.com/office/drawing/2014/main" id="{E87CE14D-A9A4-E70C-4056-3588A344DC75}"/>
              </a:ext>
            </a:extLst>
          </xdr:cNvPr>
          <xdr:cNvSpPr/>
        </xdr:nvSpPr>
        <xdr:spPr>
          <a:xfrm>
            <a:off x="14944724" y="2359537"/>
            <a:ext cx="317801" cy="388753"/>
          </a:xfrm>
          <a:prstGeom prst="leftArrow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: Rounded Corner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B087CE6-B065-7E4F-1958-64F8FC60E7A0}"/>
              </a:ext>
            </a:extLst>
          </xdr:cNvPr>
          <xdr:cNvSpPr/>
        </xdr:nvSpPr>
        <xdr:spPr>
          <a:xfrm>
            <a:off x="15178689" y="2095499"/>
            <a:ext cx="1509208" cy="895351"/>
          </a:xfrm>
          <a:prstGeom prst="roundRect">
            <a:avLst/>
          </a:prstGeom>
          <a:grp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fontAlgn="b"/>
            <a:r>
              <a:rPr lang="ar-KW" sz="1200" b="1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j-cs"/>
              </a:rPr>
              <a:t>العودة للقائمة الرئيسية </a:t>
            </a:r>
          </a:p>
          <a:p>
            <a:pPr algn="ctr"/>
            <a:r>
              <a:rPr lang="en-US" sz="1200" b="1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j-cs"/>
              </a:rPr>
              <a:t>back to index </a:t>
            </a:r>
            <a:r>
              <a:rPr lang="en-US" sz="1200" b="1">
                <a:effectLst/>
                <a:cs typeface="+mj-cs"/>
              </a:rPr>
              <a:t> </a:t>
            </a:r>
            <a:endParaRPr lang="en-US" sz="1200" b="1">
              <a:cs typeface="+mj-cs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14</xdr:col>
      <xdr:colOff>169319</xdr:colOff>
      <xdr:row>3</xdr:row>
      <xdr:rowOff>75492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AAE43C7D-7D5A-49DD-AAA0-9CA1C414535D}"/>
            </a:ext>
          </a:extLst>
        </xdr:cNvPr>
        <xdr:cNvGrpSpPr/>
      </xdr:nvGrpSpPr>
      <xdr:grpSpPr>
        <a:xfrm>
          <a:off x="10565086" y="208017"/>
          <a:ext cx="1395526" cy="852820"/>
          <a:chOff x="14944724" y="2095499"/>
          <a:chExt cx="1743173" cy="895351"/>
        </a:xfrm>
        <a:solidFill>
          <a:schemeClr val="accent3">
            <a:lumMod val="50000"/>
          </a:schemeClr>
        </a:solidFill>
      </xdr:grpSpPr>
      <xdr:sp macro="" textlink="">
        <xdr:nvSpPr>
          <xdr:cNvPr id="4" name="Arrow: Left 3">
            <a:extLst>
              <a:ext uri="{FF2B5EF4-FFF2-40B4-BE49-F238E27FC236}">
                <a16:creationId xmlns:a16="http://schemas.microsoft.com/office/drawing/2014/main" id="{7F8BCA0F-C121-89C2-C54F-209C0A6D6579}"/>
              </a:ext>
            </a:extLst>
          </xdr:cNvPr>
          <xdr:cNvSpPr/>
        </xdr:nvSpPr>
        <xdr:spPr>
          <a:xfrm>
            <a:off x="14944724" y="2359537"/>
            <a:ext cx="317801" cy="388753"/>
          </a:xfrm>
          <a:prstGeom prst="leftArrow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Rectangle: Rounded Corners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ACDDD418-D661-7960-BA0D-916E5176F93A}"/>
              </a:ext>
            </a:extLst>
          </xdr:cNvPr>
          <xdr:cNvSpPr/>
        </xdr:nvSpPr>
        <xdr:spPr>
          <a:xfrm>
            <a:off x="15178689" y="2095499"/>
            <a:ext cx="1509208" cy="895351"/>
          </a:xfrm>
          <a:prstGeom prst="roundRect">
            <a:avLst/>
          </a:prstGeom>
          <a:grp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fontAlgn="b"/>
            <a:r>
              <a:rPr lang="ar-KW" sz="1200" b="1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j-cs"/>
              </a:rPr>
              <a:t>العودة للقائمة الرئيسية </a:t>
            </a:r>
          </a:p>
          <a:p>
            <a:pPr algn="ctr"/>
            <a:r>
              <a:rPr lang="en-US" sz="1200" b="1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j-cs"/>
              </a:rPr>
              <a:t>back to index </a:t>
            </a:r>
            <a:r>
              <a:rPr lang="en-US" sz="1200" b="1">
                <a:effectLst/>
                <a:cs typeface="+mj-cs"/>
              </a:rPr>
              <a:t> </a:t>
            </a:r>
            <a:endParaRPr lang="en-US" sz="1200" b="1">
              <a:cs typeface="+mj-cs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17</xdr:col>
      <xdr:colOff>169019</xdr:colOff>
      <xdr:row>2</xdr:row>
      <xdr:rowOff>265662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796A64E8-2D00-46DF-A568-16CDEC46E718}"/>
            </a:ext>
          </a:extLst>
        </xdr:cNvPr>
        <xdr:cNvGrpSpPr/>
      </xdr:nvGrpSpPr>
      <xdr:grpSpPr>
        <a:xfrm>
          <a:off x="15148664" y="208767"/>
          <a:ext cx="1395526" cy="852820"/>
          <a:chOff x="14944724" y="2095499"/>
          <a:chExt cx="1743173" cy="895351"/>
        </a:xfrm>
        <a:solidFill>
          <a:schemeClr val="accent3">
            <a:lumMod val="50000"/>
          </a:schemeClr>
        </a:solidFill>
      </xdr:grpSpPr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59A8825-B465-3535-5E09-28306EBB3820}"/>
              </a:ext>
            </a:extLst>
          </xdr:cNvPr>
          <xdr:cNvSpPr/>
        </xdr:nvSpPr>
        <xdr:spPr>
          <a:xfrm>
            <a:off x="14944724" y="2359537"/>
            <a:ext cx="317801" cy="388753"/>
          </a:xfrm>
          <a:prstGeom prst="leftArrow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" name="Rectangle: Rounded Corners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6427568-3F99-25E6-6C4C-5684E700AD9D}"/>
              </a:ext>
            </a:extLst>
          </xdr:cNvPr>
          <xdr:cNvSpPr/>
        </xdr:nvSpPr>
        <xdr:spPr>
          <a:xfrm>
            <a:off x="15178689" y="2095499"/>
            <a:ext cx="1509208" cy="895351"/>
          </a:xfrm>
          <a:prstGeom prst="roundRect">
            <a:avLst/>
          </a:prstGeom>
          <a:grp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fontAlgn="b"/>
            <a:r>
              <a:rPr lang="ar-KW" sz="1200" b="1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j-cs"/>
              </a:rPr>
              <a:t>العودة للقائمة الرئيسية </a:t>
            </a:r>
          </a:p>
          <a:p>
            <a:pPr algn="ctr"/>
            <a:r>
              <a:rPr lang="en-US" sz="1200" b="1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j-cs"/>
              </a:rPr>
              <a:t>back to index </a:t>
            </a:r>
            <a:r>
              <a:rPr lang="en-US" sz="1200" b="1">
                <a:effectLst/>
                <a:cs typeface="+mj-cs"/>
              </a:rPr>
              <a:t> </a:t>
            </a:r>
            <a:endParaRPr lang="en-US" sz="1200" b="1">
              <a:cs typeface="+mj-cs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42</xdr:row>
      <xdr:rowOff>16645</xdr:rowOff>
    </xdr:from>
    <xdr:to>
      <xdr:col>11</xdr:col>
      <xdr:colOff>7753</xdr:colOff>
      <xdr:row>65</xdr:row>
      <xdr:rowOff>93054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C3\CZE\REER\REERTOT99%20revis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2\gabajyan\My%20Documents\FSI_%20STA%20template_FSI_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  <sheetName val="Interest Ra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>
        <row r="1">
          <cell r="F1" t="str">
            <v>CPI111</v>
          </cell>
        </row>
        <row r="150">
          <cell r="AZ150" t="str">
            <v>REER</v>
          </cell>
        </row>
        <row r="151">
          <cell r="AZ151" t="str">
            <v>(CPI based)</v>
          </cell>
        </row>
        <row r="153">
          <cell r="AZ153" t="str">
            <v>reerc</v>
          </cell>
        </row>
        <row r="154">
          <cell r="AZ154">
            <v>1.009642963192813</v>
          </cell>
        </row>
        <row r="155">
          <cell r="AZ155">
            <v>0.90584955274081691</v>
          </cell>
        </row>
        <row r="156">
          <cell r="AZ156">
            <v>1.0486060074945365</v>
          </cell>
        </row>
        <row r="157">
          <cell r="AZ157">
            <v>1.0096271689377452</v>
          </cell>
        </row>
        <row r="158">
          <cell r="AZ158">
            <v>1.0162113742847021</v>
          </cell>
        </row>
        <row r="159">
          <cell r="AZ159">
            <v>1.0058013162293933</v>
          </cell>
        </row>
        <row r="160">
          <cell r="AZ160">
            <v>0.99825031296119759</v>
          </cell>
        </row>
        <row r="161">
          <cell r="AZ161">
            <v>0.90352240973764386</v>
          </cell>
        </row>
        <row r="162">
          <cell r="AZ162">
            <v>0.91320229072180292</v>
          </cell>
        </row>
        <row r="163">
          <cell r="AZ163">
            <v>0.74689509092898387</v>
          </cell>
        </row>
        <row r="164">
          <cell r="AZ164">
            <v>0.69176599641183467</v>
          </cell>
        </row>
        <row r="165">
          <cell r="AZ165">
            <v>0.63812772138269314</v>
          </cell>
        </row>
        <row r="166">
          <cell r="AZ166">
            <v>0.52270821897392594</v>
          </cell>
        </row>
        <row r="167">
          <cell r="AZ167">
            <v>0.47988117591450397</v>
          </cell>
        </row>
        <row r="168">
          <cell r="AZ168">
            <v>0.56039049020909004</v>
          </cell>
        </row>
        <row r="169">
          <cell r="AZ169">
            <v>0.54919522992492209</v>
          </cell>
        </row>
        <row r="170">
          <cell r="AZ170">
            <v>0.55724065940892986</v>
          </cell>
        </row>
        <row r="171">
          <cell r="AZ171">
            <v>0.55913778196545905</v>
          </cell>
        </row>
        <row r="172">
          <cell r="AZ172">
            <v>0.55047749176402194</v>
          </cell>
        </row>
        <row r="173">
          <cell r="AZ173">
            <v>0.50339852751922243</v>
          </cell>
        </row>
        <row r="174">
          <cell r="AZ174">
            <v>0.49966963053337499</v>
          </cell>
        </row>
        <row r="175">
          <cell r="AZ175">
            <v>0.53751826927998125</v>
          </cell>
        </row>
        <row r="176">
          <cell r="AZ176">
            <v>0.58819341531803637</v>
          </cell>
        </row>
        <row r="177">
          <cell r="AZ177">
            <v>0.54520374429306806</v>
          </cell>
        </row>
        <row r="178">
          <cell r="AZ178">
            <v>0.50191922404464284</v>
          </cell>
        </row>
        <row r="179">
          <cell r="AZ179">
            <v>0.47289124089802442</v>
          </cell>
        </row>
        <row r="180">
          <cell r="AZ180">
            <v>0.53779372040718754</v>
          </cell>
        </row>
        <row r="181">
          <cell r="AZ181">
            <v>0.52031027090067539</v>
          </cell>
        </row>
        <row r="182">
          <cell r="AZ182">
            <v>0.52875625203352927</v>
          </cell>
        </row>
        <row r="183">
          <cell r="AZ183">
            <v>0.51822981815012714</v>
          </cell>
        </row>
        <row r="184">
          <cell r="AZ184">
            <v>0.52196485425297834</v>
          </cell>
        </row>
        <row r="185">
          <cell r="AZ185">
            <v>0.46212444178161682</v>
          </cell>
        </row>
        <row r="186">
          <cell r="AZ186">
            <v>0.46461534940216043</v>
          </cell>
        </row>
        <row r="187">
          <cell r="AZ187">
            <v>0.51685485848213586</v>
          </cell>
        </row>
        <row r="188">
          <cell r="AZ188">
            <v>0.58733078310468356</v>
          </cell>
        </row>
        <row r="189">
          <cell r="AZ189">
            <v>0.54467255674537707</v>
          </cell>
        </row>
        <row r="190">
          <cell r="AZ190">
            <v>0.49491628187393039</v>
          </cell>
        </row>
        <row r="191">
          <cell r="AZ191">
            <v>0.47334006101170639</v>
          </cell>
        </row>
        <row r="192">
          <cell r="AZ192">
            <v>0.52731149208694328</v>
          </cell>
        </row>
        <row r="193">
          <cell r="AZ193">
            <v>0.50876388469734279</v>
          </cell>
        </row>
        <row r="194">
          <cell r="AZ194">
            <v>0.52822287627554354</v>
          </cell>
        </row>
        <row r="195">
          <cell r="AZ195">
            <v>0.52333103896538491</v>
          </cell>
        </row>
        <row r="196">
          <cell r="AZ196">
            <v>0.51958168623795009</v>
          </cell>
        </row>
        <row r="197">
          <cell r="AZ197">
            <v>0.48548465689332138</v>
          </cell>
        </row>
        <row r="198">
          <cell r="AZ198">
            <v>0.47719119328193266</v>
          </cell>
        </row>
        <row r="199">
          <cell r="AZ199">
            <v>0.52092006293441795</v>
          </cell>
        </row>
        <row r="200">
          <cell r="AZ200">
            <v>0.5901055816720554</v>
          </cell>
        </row>
        <row r="201">
          <cell r="AZ201">
            <v>0.54002173907925877</v>
          </cell>
        </row>
        <row r="202">
          <cell r="AZ202">
            <v>0.49219152015457668</v>
          </cell>
        </row>
        <row r="203">
          <cell r="AZ203">
            <v>0.46583880811168621</v>
          </cell>
        </row>
        <row r="204">
          <cell r="AZ204">
            <v>0.50706163561399498</v>
          </cell>
        </row>
        <row r="205">
          <cell r="AZ205">
            <v>0.49976394690650044</v>
          </cell>
        </row>
        <row r="206">
          <cell r="AZ206">
            <v>0.52513312910879206</v>
          </cell>
        </row>
        <row r="207">
          <cell r="AZ207">
            <v>0.51348097145076543</v>
          </cell>
        </row>
        <row r="208">
          <cell r="AZ208">
            <v>0.50145143880579912</v>
          </cell>
        </row>
        <row r="209">
          <cell r="AZ209">
            <v>0.47119476502599783</v>
          </cell>
        </row>
        <row r="210">
          <cell r="AZ210">
            <v>0.46201037289063729</v>
          </cell>
        </row>
      </sheetData>
      <sheetData sheetId="15">
        <row r="1">
          <cell r="O1" t="str">
            <v>Rprofit</v>
          </cell>
        </row>
      </sheetData>
      <sheetData sheetId="16"/>
      <sheetData sheetId="17"/>
      <sheetData sheetId="18"/>
      <sheetData sheetId="19">
        <row r="6">
          <cell r="H6" t="str">
            <v>Czech Republic: Real Effective Exchange Rate (based on CPI) , 1991-98</v>
          </cell>
        </row>
      </sheetData>
      <sheetData sheetId="20">
        <row r="2">
          <cell r="B2" t="str">
            <v>REER-CPI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INSTRUCTIONS"/>
      <sheetName val="InputBasics"/>
      <sheetName val="SR Table"/>
      <sheetName val="Panel Chart"/>
      <sheetName val="Panel Chart Data"/>
      <sheetName val="DMX_OUT"/>
      <sheetName val="FSI_IN"/>
      <sheetName val="LookUp"/>
    </sheetNames>
    <sheetDataSet>
      <sheetData sheetId="0" refreshError="1"/>
      <sheetData sheetId="1" refreshError="1"/>
      <sheetData sheetId="2">
        <row r="2">
          <cell r="C2" t="str">
            <v>West Bank and Gaza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E2" t="str">
            <v>United States</v>
          </cell>
          <cell r="F2" t="str">
            <v>Kosovo</v>
          </cell>
        </row>
        <row r="3">
          <cell r="E3" t="str">
            <v>Ecuador</v>
          </cell>
          <cell r="F3" t="str">
            <v>Montenegro</v>
          </cell>
        </row>
        <row r="4">
          <cell r="E4" t="str">
            <v>Micronesia</v>
          </cell>
          <cell r="F4" t="str">
            <v>Austria</v>
          </cell>
        </row>
        <row r="5">
          <cell r="E5" t="str">
            <v>Zimbabwe</v>
          </cell>
          <cell r="F5" t="str">
            <v>Belgium</v>
          </cell>
        </row>
        <row r="6">
          <cell r="E6" t="str">
            <v>West Bank and Gaza</v>
          </cell>
          <cell r="F6" t="str">
            <v>Cyprus</v>
          </cell>
        </row>
        <row r="7">
          <cell r="F7" t="str">
            <v>Estonia</v>
          </cell>
        </row>
        <row r="8">
          <cell r="F8" t="str">
            <v>Finland</v>
          </cell>
        </row>
        <row r="9">
          <cell r="F9" t="str">
            <v>France</v>
          </cell>
        </row>
        <row r="10">
          <cell r="F10" t="str">
            <v>Germany</v>
          </cell>
        </row>
        <row r="11">
          <cell r="F11" t="str">
            <v>Greece</v>
          </cell>
        </row>
        <row r="12">
          <cell r="F12" t="str">
            <v>Ireland</v>
          </cell>
        </row>
        <row r="13">
          <cell r="F13" t="str">
            <v>Italy</v>
          </cell>
        </row>
        <row r="14">
          <cell r="F14" t="str">
            <v>Latvia</v>
          </cell>
        </row>
        <row r="15">
          <cell r="F15" t="str">
            <v>Lithuania</v>
          </cell>
        </row>
        <row r="16">
          <cell r="F16" t="str">
            <v>Luxembourg</v>
          </cell>
        </row>
        <row r="17">
          <cell r="F17" t="str">
            <v>Malta</v>
          </cell>
        </row>
        <row r="18">
          <cell r="F18" t="str">
            <v>Netherlands</v>
          </cell>
        </row>
        <row r="19">
          <cell r="F19" t="str">
            <v>Portugal</v>
          </cell>
        </row>
        <row r="20">
          <cell r="F20" t="str">
            <v>Spain</v>
          </cell>
        </row>
        <row r="21">
          <cell r="F21" t="str">
            <v>Slovenia</v>
          </cell>
        </row>
        <row r="22">
          <cell r="F22" t="str">
            <v>Slovak Republic</v>
          </cell>
        </row>
        <row r="23">
          <cell r="F23" t="str">
            <v>San Marino</v>
          </cell>
        </row>
        <row r="24">
          <cell r="F24" t="str">
            <v>Euro Area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5AD31-3052-4798-AFC8-7C8C7BAA917C}">
  <sheetPr>
    <tabColor rgb="FF00B050"/>
  </sheetPr>
  <dimension ref="A3:U40"/>
  <sheetViews>
    <sheetView showGridLines="0" workbookViewId="0">
      <selection activeCell="H7" sqref="H7"/>
    </sheetView>
  </sheetViews>
  <sheetFormatPr defaultRowHeight="12.75" x14ac:dyDescent="0.2"/>
  <cols>
    <col min="1" max="1" width="1" style="44" customWidth="1"/>
    <col min="2" max="2" width="71.7109375" style="44" customWidth="1"/>
    <col min="3" max="3" width="70.140625" style="44" customWidth="1"/>
    <col min="4" max="7" width="9.140625" style="44"/>
    <col min="8" max="8" width="24.140625" style="44" customWidth="1"/>
    <col min="9" max="16" width="9.140625" style="44"/>
    <col min="17" max="18" width="9.140625" style="44" customWidth="1"/>
    <col min="19" max="19" width="5" style="44" customWidth="1"/>
    <col min="20" max="21" width="9.140625" style="44" hidden="1" customWidth="1"/>
    <col min="22" max="22" width="14.7109375" style="44" customWidth="1"/>
    <col min="23" max="16384" width="9.140625" style="44"/>
  </cols>
  <sheetData>
    <row r="3" spans="1:14" ht="13.5" thickBot="1" x14ac:dyDescent="0.25"/>
    <row r="4" spans="1:14" ht="36" customHeight="1" x14ac:dyDescent="0.3">
      <c r="B4" s="278" t="s">
        <v>191</v>
      </c>
      <c r="C4" s="279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29.25" customHeight="1" thickBot="1" x14ac:dyDescent="0.35">
      <c r="B5" s="280" t="s">
        <v>192</v>
      </c>
      <c r="C5" s="281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 ht="5.25" customHeight="1" thickBot="1" x14ac:dyDescent="0.3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 ht="272.25" customHeight="1" thickBot="1" x14ac:dyDescent="0.25">
      <c r="B7" s="282" t="s">
        <v>199</v>
      </c>
      <c r="C7" s="283" t="s">
        <v>198</v>
      </c>
    </row>
    <row r="8" spans="1:14" ht="15" x14ac:dyDescent="0.25">
      <c r="C8" s="47"/>
    </row>
    <row r="9" spans="1:14" ht="15" x14ac:dyDescent="0.25">
      <c r="C9" s="47"/>
    </row>
    <row r="10" spans="1:14" ht="15" x14ac:dyDescent="0.25">
      <c r="C10" s="47"/>
    </row>
    <row r="11" spans="1:14" ht="15" x14ac:dyDescent="0.25">
      <c r="C11" s="47"/>
    </row>
    <row r="12" spans="1:14" ht="15" x14ac:dyDescent="0.25">
      <c r="C12" s="47"/>
    </row>
    <row r="13" spans="1:14" ht="15" x14ac:dyDescent="0.25">
      <c r="C13" s="47"/>
    </row>
    <row r="14" spans="1:14" ht="15" x14ac:dyDescent="0.25">
      <c r="C14" s="47"/>
    </row>
    <row r="15" spans="1:14" ht="15" x14ac:dyDescent="0.25">
      <c r="C15" s="47"/>
    </row>
    <row r="16" spans="1:14" ht="15" x14ac:dyDescent="0.25">
      <c r="C16" s="47"/>
    </row>
    <row r="17" spans="3:3" ht="15" x14ac:dyDescent="0.25">
      <c r="C17" s="47"/>
    </row>
    <row r="18" spans="3:3" ht="15" x14ac:dyDescent="0.25">
      <c r="C18" s="47"/>
    </row>
    <row r="19" spans="3:3" ht="15" x14ac:dyDescent="0.25">
      <c r="C19" s="47"/>
    </row>
    <row r="20" spans="3:3" ht="15" x14ac:dyDescent="0.25">
      <c r="C20" s="47"/>
    </row>
    <row r="21" spans="3:3" ht="15" x14ac:dyDescent="0.25">
      <c r="C21" s="47"/>
    </row>
    <row r="22" spans="3:3" ht="15" x14ac:dyDescent="0.25">
      <c r="C22" s="47"/>
    </row>
    <row r="23" spans="3:3" ht="15" x14ac:dyDescent="0.25">
      <c r="C23" s="47"/>
    </row>
    <row r="24" spans="3:3" ht="15" x14ac:dyDescent="0.25">
      <c r="C24" s="47"/>
    </row>
    <row r="25" spans="3:3" ht="15" x14ac:dyDescent="0.25">
      <c r="C25" s="47"/>
    </row>
    <row r="26" spans="3:3" ht="15" x14ac:dyDescent="0.25">
      <c r="C26" s="47"/>
    </row>
    <row r="27" spans="3:3" ht="15" x14ac:dyDescent="0.25">
      <c r="C27" s="47"/>
    </row>
    <row r="28" spans="3:3" ht="15" x14ac:dyDescent="0.25">
      <c r="C28" s="47"/>
    </row>
    <row r="29" spans="3:3" ht="15" x14ac:dyDescent="0.25">
      <c r="C29" s="47"/>
    </row>
    <row r="30" spans="3:3" ht="15" x14ac:dyDescent="0.25">
      <c r="C30" s="47"/>
    </row>
    <row r="31" spans="3:3" ht="15" x14ac:dyDescent="0.25">
      <c r="C31" s="47"/>
    </row>
    <row r="32" spans="3:3" ht="15" x14ac:dyDescent="0.25">
      <c r="C32" s="47"/>
    </row>
    <row r="33" spans="3:3" ht="15" x14ac:dyDescent="0.25">
      <c r="C33" s="47"/>
    </row>
    <row r="34" spans="3:3" ht="15" x14ac:dyDescent="0.25">
      <c r="C34" s="47"/>
    </row>
    <row r="35" spans="3:3" ht="15" x14ac:dyDescent="0.25">
      <c r="C35" s="47"/>
    </row>
    <row r="36" spans="3:3" ht="15" x14ac:dyDescent="0.25">
      <c r="C36" s="47"/>
    </row>
    <row r="37" spans="3:3" ht="15" x14ac:dyDescent="0.25">
      <c r="C37" s="47"/>
    </row>
    <row r="38" spans="3:3" ht="15" x14ac:dyDescent="0.25">
      <c r="C38" s="47"/>
    </row>
    <row r="39" spans="3:3" ht="15" x14ac:dyDescent="0.25">
      <c r="C39" s="47"/>
    </row>
    <row r="40" spans="3:3" ht="15" x14ac:dyDescent="0.25">
      <c r="C40" s="47"/>
    </row>
  </sheetData>
  <mergeCells count="2">
    <mergeCell ref="B4:C4"/>
    <mergeCell ref="B5:C5"/>
  </mergeCells>
  <printOptions horizontalCentered="1" verticalCentered="1"/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AD3DF-89A1-4D8D-A953-150FE6F146EC}">
  <sheetPr>
    <tabColor rgb="FF00B050"/>
  </sheetPr>
  <dimension ref="A1:W17"/>
  <sheetViews>
    <sheetView showGridLines="0" tabSelected="1" topLeftCell="B1" zoomScale="98" zoomScaleNormal="98" zoomScaleSheetLayoutView="100" workbookViewId="0">
      <selection activeCell="J6" sqref="J6"/>
    </sheetView>
  </sheetViews>
  <sheetFormatPr defaultRowHeight="12.75" x14ac:dyDescent="0.2"/>
  <cols>
    <col min="1" max="1" width="3.7109375" style="51" hidden="1" customWidth="1"/>
    <col min="2" max="2" width="3.7109375" style="51" customWidth="1"/>
    <col min="3" max="3" width="3.5703125" style="51" customWidth="1"/>
    <col min="4" max="4" width="180.85546875" style="51" customWidth="1"/>
    <col min="5" max="5" width="4" style="51" customWidth="1"/>
    <col min="6" max="9" width="9.140625" style="51"/>
    <col min="10" max="10" width="24.140625" style="51" customWidth="1"/>
    <col min="11" max="18" width="9.140625" style="51"/>
    <col min="19" max="20" width="9.140625" style="51" customWidth="1"/>
    <col min="21" max="21" width="5" style="51" customWidth="1"/>
    <col min="22" max="23" width="9.140625" style="51" hidden="1" customWidth="1"/>
    <col min="24" max="24" width="14.7109375" style="51" customWidth="1"/>
    <col min="25" max="16384" width="9.140625" style="51"/>
  </cols>
  <sheetData>
    <row r="1" spans="1:16" ht="13.5" thickBot="1" x14ac:dyDescent="0.25">
      <c r="C1" s="80"/>
      <c r="D1" s="80"/>
    </row>
    <row r="2" spans="1:16" ht="51.75" customHeight="1" thickTop="1" x14ac:dyDescent="0.6">
      <c r="A2" s="73"/>
      <c r="B2" s="81"/>
      <c r="C2" s="305" t="s">
        <v>188</v>
      </c>
      <c r="D2" s="306"/>
      <c r="E2" s="307"/>
    </row>
    <row r="3" spans="1:16" ht="52.5" customHeight="1" x14ac:dyDescent="0.6">
      <c r="A3" s="74"/>
      <c r="B3" s="77"/>
      <c r="C3" s="290" t="s">
        <v>189</v>
      </c>
      <c r="D3" s="291"/>
      <c r="E3" s="292"/>
    </row>
    <row r="4" spans="1:16" ht="55.5" customHeight="1" x14ac:dyDescent="0.3">
      <c r="A4" s="74"/>
      <c r="B4" s="77"/>
      <c r="C4" s="293" t="s">
        <v>190</v>
      </c>
      <c r="D4" s="294"/>
      <c r="E4" s="295"/>
    </row>
    <row r="5" spans="1:16" x14ac:dyDescent="0.2">
      <c r="A5" s="74"/>
      <c r="B5" s="77"/>
      <c r="C5" s="296"/>
      <c r="D5" s="297"/>
      <c r="E5" s="298"/>
    </row>
    <row r="6" spans="1:16" x14ac:dyDescent="0.2">
      <c r="A6" s="74"/>
      <c r="B6" s="77"/>
      <c r="C6" s="296"/>
      <c r="D6" s="297"/>
      <c r="E6" s="298"/>
    </row>
    <row r="7" spans="1:16" ht="22.5" customHeight="1" x14ac:dyDescent="0.2">
      <c r="A7" s="74"/>
      <c r="B7" s="77"/>
      <c r="C7" s="296"/>
      <c r="D7" s="297"/>
      <c r="E7" s="298"/>
    </row>
    <row r="8" spans="1:16" ht="25.5" x14ac:dyDescent="0.35">
      <c r="A8" s="74"/>
      <c r="B8" s="77"/>
      <c r="C8" s="299" t="s">
        <v>112</v>
      </c>
      <c r="D8" s="300"/>
      <c r="E8" s="301"/>
    </row>
    <row r="9" spans="1:16" ht="25.5" customHeight="1" x14ac:dyDescent="0.35">
      <c r="A9" s="76"/>
      <c r="B9" s="75"/>
      <c r="C9" s="302"/>
      <c r="D9" s="300" t="s">
        <v>113</v>
      </c>
      <c r="E9" s="301"/>
    </row>
    <row r="10" spans="1:16" ht="12.75" customHeight="1" x14ac:dyDescent="0.35">
      <c r="A10" s="76"/>
      <c r="B10" s="75"/>
      <c r="C10" s="302"/>
      <c r="D10" s="303"/>
      <c r="E10" s="304"/>
    </row>
    <row r="11" spans="1:16" s="50" customFormat="1" ht="55.5" customHeight="1" x14ac:dyDescent="0.25">
      <c r="A11" s="49"/>
      <c r="B11" s="78"/>
      <c r="C11" s="82">
        <v>1</v>
      </c>
      <c r="D11" s="79" t="s">
        <v>193</v>
      </c>
      <c r="E11" s="83">
        <v>1</v>
      </c>
      <c r="F11" s="48"/>
      <c r="G11" s="48"/>
      <c r="H11" s="48"/>
      <c r="I11" s="49"/>
      <c r="J11" s="49"/>
      <c r="K11" s="49"/>
      <c r="L11" s="49"/>
      <c r="M11" s="49"/>
      <c r="N11" s="49"/>
      <c r="O11" s="49"/>
      <c r="P11" s="49"/>
    </row>
    <row r="12" spans="1:16" s="50" customFormat="1" ht="55.5" customHeight="1" x14ac:dyDescent="0.25">
      <c r="A12" s="49"/>
      <c r="B12" s="78"/>
      <c r="C12" s="284">
        <v>2</v>
      </c>
      <c r="D12" s="285" t="s">
        <v>194</v>
      </c>
      <c r="E12" s="286">
        <v>2</v>
      </c>
      <c r="F12" s="48"/>
      <c r="G12" s="48"/>
      <c r="H12" s="48"/>
      <c r="I12" s="49"/>
      <c r="J12" s="49"/>
      <c r="K12" s="49"/>
      <c r="L12" s="49"/>
      <c r="M12" s="49"/>
      <c r="N12" s="49"/>
      <c r="O12" s="49"/>
      <c r="P12" s="49"/>
    </row>
    <row r="13" spans="1:16" s="50" customFormat="1" ht="55.5" customHeight="1" x14ac:dyDescent="0.25">
      <c r="A13" s="49"/>
      <c r="B13" s="78"/>
      <c r="C13" s="82">
        <v>3</v>
      </c>
      <c r="D13" s="79" t="s">
        <v>195</v>
      </c>
      <c r="E13" s="83">
        <v>3</v>
      </c>
      <c r="F13" s="48"/>
      <c r="G13" s="48"/>
      <c r="H13" s="48"/>
      <c r="I13" s="49"/>
      <c r="J13" s="49"/>
      <c r="K13" s="49"/>
      <c r="L13" s="49"/>
      <c r="M13" s="49"/>
      <c r="N13" s="49"/>
      <c r="O13" s="49"/>
      <c r="P13" s="49"/>
    </row>
    <row r="14" spans="1:16" s="50" customFormat="1" ht="55.5" customHeight="1" x14ac:dyDescent="0.25">
      <c r="A14" s="49"/>
      <c r="B14" s="78"/>
      <c r="C14" s="284">
        <v>4</v>
      </c>
      <c r="D14" s="285" t="s">
        <v>196</v>
      </c>
      <c r="E14" s="286">
        <v>4</v>
      </c>
      <c r="F14" s="48"/>
      <c r="G14" s="48"/>
      <c r="H14" s="48"/>
      <c r="I14" s="49"/>
      <c r="J14" s="49"/>
      <c r="K14" s="49"/>
      <c r="L14" s="49"/>
      <c r="M14" s="49"/>
      <c r="N14" s="49"/>
      <c r="O14" s="49"/>
      <c r="P14" s="49"/>
    </row>
    <row r="15" spans="1:16" s="50" customFormat="1" ht="55.5" customHeight="1" x14ac:dyDescent="0.25">
      <c r="A15" s="49"/>
      <c r="B15" s="78"/>
      <c r="C15" s="82">
        <v>5</v>
      </c>
      <c r="D15" s="79" t="s">
        <v>197</v>
      </c>
      <c r="E15" s="83">
        <v>5</v>
      </c>
      <c r="F15" s="48"/>
      <c r="G15" s="48"/>
      <c r="H15" s="48"/>
      <c r="I15" s="49"/>
      <c r="J15" s="49"/>
      <c r="K15" s="49"/>
      <c r="L15" s="49"/>
      <c r="M15" s="49"/>
      <c r="N15" s="49"/>
      <c r="O15" s="49"/>
      <c r="P15" s="49"/>
    </row>
    <row r="16" spans="1:16" s="50" customFormat="1" ht="55.5" customHeight="1" thickBot="1" x14ac:dyDescent="0.3">
      <c r="A16" s="49"/>
      <c r="B16" s="78"/>
      <c r="C16" s="287">
        <v>6</v>
      </c>
      <c r="D16" s="288" t="s">
        <v>157</v>
      </c>
      <c r="E16" s="289">
        <v>6</v>
      </c>
      <c r="F16" s="48"/>
      <c r="G16" s="48"/>
      <c r="H16" s="48"/>
      <c r="I16" s="49"/>
      <c r="J16" s="49"/>
      <c r="K16" s="49"/>
      <c r="L16" s="49"/>
      <c r="M16" s="49"/>
      <c r="N16" s="49"/>
      <c r="O16" s="49"/>
      <c r="P16" s="49"/>
    </row>
    <row r="17" ht="13.5" thickTop="1" x14ac:dyDescent="0.2"/>
  </sheetData>
  <mergeCells count="5">
    <mergeCell ref="C8:E8"/>
    <mergeCell ref="D9:E9"/>
    <mergeCell ref="C4:E4"/>
    <mergeCell ref="C3:E3"/>
    <mergeCell ref="C2:E2"/>
  </mergeCells>
  <hyperlinks>
    <hyperlink ref="D11" location="'Dhaman''s Operations 2008-2024'!A1" display="Dhaman’s Operations 2008-2023 / تطور حجم عمليات المؤسسة 2008-2023" xr:uid="{3B513FA5-1289-4581-9312-87BB5035DAF0}"/>
    <hyperlink ref="D12" location="'Dhaman''s Operations as exporter'!A1" display="Dhaman’s operations in  Arab countries 2008-2023 - country as a source / تطور حجم عمليات المؤسسة في الدول العربية 2008-2023 - الدولة كمصدر للسع والاستثمارات " xr:uid="{B7FD7DB3-0195-4CCA-A2BB-DB5AB5DD5B2F}"/>
    <hyperlink ref="D13" location="'Dhaman''s Operations as impo (2)'!A1" display="Dhaman’s operations in  Arab countries 2008-2024 - country as a destination / تطور حجم عمليات المؤسسة في الدول العربية 2008-2024 - الدولة كوجهة للسع والاستثمارات " xr:uid="{96BC11B3-EDFB-4380-92CE-A2EC35AF9EB9}"/>
    <hyperlink ref="D15" location="'Outstading Commitments (2024)'!A1" display="الالتزامات  القائمة للمؤسسة في الدول العربية  بنهاية عام 2024/  Dhaman’s Outstanding Commitment in Aran countries  by the end of 2024" xr:uid="{31647A3C-4C67-4D37-B3B1-D564D7B39D95}"/>
    <hyperlink ref="D16" location="' Dhaman 1975-2024'!A1" display="Dhaman's Cumulative Operations 1975-2023 / عمليات المؤسسة التراكمية للفترة 1975-2023" xr:uid="{51455D69-FCDF-4C20-9FC3-3E50A6229EFC}"/>
  </hyperlinks>
  <printOptions horizontalCentered="1" verticalCentered="1"/>
  <pageMargins left="0" right="0" top="0" bottom="0" header="0" footer="0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D24F5-8DFE-40F1-9340-B712B96E3682}">
  <sheetPr>
    <tabColor rgb="FF92D050"/>
  </sheetPr>
  <dimension ref="A2:T8"/>
  <sheetViews>
    <sheetView showGridLines="0" zoomScale="86" zoomScaleNormal="86" workbookViewId="0"/>
  </sheetViews>
  <sheetFormatPr defaultColWidth="9.140625" defaultRowHeight="15" x14ac:dyDescent="0.25"/>
  <cols>
    <col min="1" max="1" width="4.5703125" style="32" customWidth="1"/>
    <col min="2" max="2" width="27.42578125" style="32" bestFit="1" customWidth="1"/>
    <col min="3" max="20" width="11.85546875" style="32" customWidth="1"/>
    <col min="21" max="22" width="6.42578125" style="32" customWidth="1"/>
    <col min="23" max="23" width="9.140625" style="32"/>
    <col min="24" max="24" width="9.140625" style="32" customWidth="1"/>
    <col min="25" max="16384" width="9.140625" style="32"/>
  </cols>
  <sheetData>
    <row r="2" spans="1:20" ht="49.5" customHeight="1" x14ac:dyDescent="0.25">
      <c r="B2" s="205" t="s">
        <v>158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7"/>
    </row>
    <row r="3" spans="1:20" ht="49.5" customHeight="1" x14ac:dyDescent="0.25">
      <c r="B3" s="208" t="s">
        <v>159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10"/>
    </row>
    <row r="4" spans="1:20" ht="95.25" customHeight="1" x14ac:dyDescent="0.25">
      <c r="B4" s="110" t="s">
        <v>58</v>
      </c>
      <c r="C4" s="111">
        <v>2024</v>
      </c>
      <c r="D4" s="111">
        <v>2023</v>
      </c>
      <c r="E4" s="111">
        <v>2022</v>
      </c>
      <c r="F4" s="111">
        <v>2021</v>
      </c>
      <c r="G4" s="111">
        <v>2020</v>
      </c>
      <c r="H4" s="111">
        <v>2019</v>
      </c>
      <c r="I4" s="111">
        <v>2018</v>
      </c>
      <c r="J4" s="111">
        <v>2017</v>
      </c>
      <c r="K4" s="111">
        <v>2016</v>
      </c>
      <c r="L4" s="111">
        <v>2015</v>
      </c>
      <c r="M4" s="111">
        <v>2014</v>
      </c>
      <c r="N4" s="111">
        <v>2013</v>
      </c>
      <c r="O4" s="111">
        <v>2012</v>
      </c>
      <c r="P4" s="111">
        <v>2011</v>
      </c>
      <c r="Q4" s="111">
        <v>2010</v>
      </c>
      <c r="R4" s="111">
        <v>2009</v>
      </c>
      <c r="S4" s="111">
        <v>2008</v>
      </c>
      <c r="T4" s="112" t="s">
        <v>57</v>
      </c>
    </row>
    <row r="5" spans="1:20" ht="95.25" customHeight="1" x14ac:dyDescent="0.25">
      <c r="A5" s="109"/>
      <c r="B5" s="113" t="s">
        <v>160</v>
      </c>
      <c r="C5" s="114">
        <v>2273.4254769999998</v>
      </c>
      <c r="D5" s="114">
        <v>2362.7427050000001</v>
      </c>
      <c r="E5" s="114">
        <v>2812.3</v>
      </c>
      <c r="F5" s="114">
        <v>1949.526621</v>
      </c>
      <c r="G5" s="114">
        <v>1296.54</v>
      </c>
      <c r="H5" s="114">
        <v>1723.0396720000001</v>
      </c>
      <c r="I5" s="114">
        <v>1466.483866</v>
      </c>
      <c r="J5" s="114">
        <v>1176.99</v>
      </c>
      <c r="K5" s="114">
        <v>1145.5740960000001</v>
      </c>
      <c r="L5" s="114">
        <v>970.43100000000004</v>
      </c>
      <c r="M5" s="114">
        <v>888.95</v>
      </c>
      <c r="N5" s="114">
        <v>1276.9258559999998</v>
      </c>
      <c r="O5" s="114">
        <v>1528.0620260000001</v>
      </c>
      <c r="P5" s="114">
        <v>1138.6394210000001</v>
      </c>
      <c r="Q5" s="114">
        <v>768.11</v>
      </c>
      <c r="R5" s="114">
        <v>589.62</v>
      </c>
      <c r="S5" s="114">
        <v>626.4</v>
      </c>
      <c r="T5" s="115" t="s">
        <v>161</v>
      </c>
    </row>
    <row r="6" spans="1:20" ht="95.25" customHeight="1" x14ac:dyDescent="0.25">
      <c r="B6" s="116" t="s">
        <v>114</v>
      </c>
      <c r="C6" s="117">
        <v>649.78626699999995</v>
      </c>
      <c r="D6" s="117">
        <v>700.98992499999997</v>
      </c>
      <c r="E6" s="117">
        <v>162.5</v>
      </c>
      <c r="F6" s="117">
        <v>120.63658</v>
      </c>
      <c r="G6" s="117">
        <v>120.64</v>
      </c>
      <c r="H6" s="117">
        <v>110.896777</v>
      </c>
      <c r="I6" s="117">
        <v>175.22967199999999</v>
      </c>
      <c r="J6" s="117">
        <v>226.590538541</v>
      </c>
      <c r="K6" s="117">
        <v>179.56</v>
      </c>
      <c r="L6" s="117">
        <v>156.62899999999999</v>
      </c>
      <c r="M6" s="117">
        <v>198.63</v>
      </c>
      <c r="N6" s="117">
        <v>233.12687299999999</v>
      </c>
      <c r="O6" s="117">
        <v>195.34261100000001</v>
      </c>
      <c r="P6" s="117">
        <v>302.17920900000001</v>
      </c>
      <c r="Q6" s="117">
        <v>429.27</v>
      </c>
      <c r="R6" s="117">
        <v>111.25</v>
      </c>
      <c r="S6" s="117">
        <v>393.32</v>
      </c>
      <c r="T6" s="118" t="s">
        <v>56</v>
      </c>
    </row>
    <row r="7" spans="1:20" ht="95.25" customHeight="1" x14ac:dyDescent="0.25">
      <c r="B7" s="119" t="s">
        <v>59</v>
      </c>
      <c r="C7" s="120">
        <v>2923.2117439999997</v>
      </c>
      <c r="D7" s="120">
        <v>3063.73263</v>
      </c>
      <c r="E7" s="120">
        <v>2974.8</v>
      </c>
      <c r="F7" s="120">
        <v>2070.1632009999998</v>
      </c>
      <c r="G7" s="120">
        <v>1417.18</v>
      </c>
      <c r="H7" s="120">
        <v>1833.936449</v>
      </c>
      <c r="I7" s="120">
        <v>1641.713538</v>
      </c>
      <c r="J7" s="120">
        <v>1403.5805385409999</v>
      </c>
      <c r="K7" s="120">
        <v>1325.134096</v>
      </c>
      <c r="L7" s="120">
        <v>1127.06</v>
      </c>
      <c r="M7" s="120">
        <v>1087.58</v>
      </c>
      <c r="N7" s="120">
        <v>1510.0527289999998</v>
      </c>
      <c r="O7" s="120">
        <v>1723.4046370000001</v>
      </c>
      <c r="P7" s="120">
        <v>1440.8186300000002</v>
      </c>
      <c r="Q7" s="120">
        <v>1197.3800000000001</v>
      </c>
      <c r="R7" s="120">
        <v>700.87</v>
      </c>
      <c r="S7" s="120">
        <v>1019.72</v>
      </c>
      <c r="T7" s="121" t="s">
        <v>16</v>
      </c>
    </row>
    <row r="8" spans="1:20" ht="27.75" customHeight="1" x14ac:dyDescent="0.25">
      <c r="B8" s="53" t="s">
        <v>115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T8" s="53" t="s">
        <v>116</v>
      </c>
    </row>
  </sheetData>
  <mergeCells count="2">
    <mergeCell ref="B2:T2"/>
    <mergeCell ref="B3:T3"/>
  </mergeCells>
  <printOptions horizontalCentered="1" verticalCentered="1"/>
  <pageMargins left="0" right="0" top="0" bottom="0" header="0" footer="0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2A66F-CD51-45CD-9562-11AE262B2799}">
  <sheetPr>
    <tabColor rgb="FF92D050"/>
    <pageSetUpPr fitToPage="1"/>
  </sheetPr>
  <dimension ref="A1:W20"/>
  <sheetViews>
    <sheetView zoomScale="82" zoomScaleNormal="82" workbookViewId="0">
      <selection activeCell="AB5" sqref="AB5"/>
    </sheetView>
  </sheetViews>
  <sheetFormatPr defaultRowHeight="15" x14ac:dyDescent="0.25"/>
  <cols>
    <col min="1" max="1" width="7.140625" customWidth="1"/>
    <col min="2" max="2" width="10.28515625" customWidth="1"/>
    <col min="3" max="3" width="22.140625" style="72" customWidth="1"/>
    <col min="4" max="5" width="11.28515625" customWidth="1"/>
    <col min="6" max="6" width="9.140625" customWidth="1"/>
    <col min="7" max="21" width="8.140625" customWidth="1"/>
    <col min="22" max="22" width="18.5703125" customWidth="1"/>
    <col min="23" max="23" width="11.7109375" customWidth="1"/>
  </cols>
  <sheetData>
    <row r="1" spans="1:23" ht="36" customHeight="1" x14ac:dyDescent="0.25">
      <c r="B1" s="217" t="s">
        <v>169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9"/>
    </row>
    <row r="2" spans="1:23" ht="34.5" customHeight="1" x14ac:dyDescent="0.25">
      <c r="B2" s="220" t="s">
        <v>170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2"/>
    </row>
    <row r="3" spans="1:23" ht="59.25" customHeight="1" x14ac:dyDescent="0.25">
      <c r="B3" s="136" t="s">
        <v>171</v>
      </c>
      <c r="C3" s="137" t="s">
        <v>75</v>
      </c>
      <c r="D3" s="138" t="s">
        <v>109</v>
      </c>
      <c r="E3" s="137">
        <v>2024</v>
      </c>
      <c r="F3" s="137">
        <v>2023</v>
      </c>
      <c r="G3" s="137">
        <v>2022</v>
      </c>
      <c r="H3" s="137">
        <v>2021</v>
      </c>
      <c r="I3" s="137">
        <v>2020</v>
      </c>
      <c r="J3" s="137">
        <v>2019</v>
      </c>
      <c r="K3" s="137">
        <v>2018</v>
      </c>
      <c r="L3" s="137">
        <v>2017</v>
      </c>
      <c r="M3" s="137">
        <v>2016</v>
      </c>
      <c r="N3" s="137">
        <v>2015</v>
      </c>
      <c r="O3" s="137">
        <v>2014</v>
      </c>
      <c r="P3" s="137">
        <v>2013</v>
      </c>
      <c r="Q3" s="137">
        <v>2012</v>
      </c>
      <c r="R3" s="137">
        <v>2011</v>
      </c>
      <c r="S3" s="137">
        <v>2010</v>
      </c>
      <c r="T3" s="137">
        <v>2009</v>
      </c>
      <c r="U3" s="137">
        <v>2008</v>
      </c>
      <c r="V3" s="137" t="s">
        <v>0</v>
      </c>
      <c r="W3" s="139" t="s">
        <v>172</v>
      </c>
    </row>
    <row r="4" spans="1:23" ht="48" customHeight="1" x14ac:dyDescent="0.25">
      <c r="A4" s="25"/>
      <c r="B4" s="140">
        <v>1</v>
      </c>
      <c r="C4" s="54" t="s">
        <v>61</v>
      </c>
      <c r="D4" s="141">
        <v>7162.4947599830311</v>
      </c>
      <c r="E4" s="141">
        <v>773.441211626631</v>
      </c>
      <c r="F4" s="142">
        <v>808.33569895723906</v>
      </c>
      <c r="G4" s="142">
        <v>1199.4962243524699</v>
      </c>
      <c r="H4" s="142">
        <v>679.98151929999995</v>
      </c>
      <c r="I4" s="142">
        <v>409.086614</v>
      </c>
      <c r="J4" s="142">
        <v>483.36483866455256</v>
      </c>
      <c r="K4" s="142">
        <v>280.01347597103359</v>
      </c>
      <c r="L4" s="142">
        <v>219.97086691149713</v>
      </c>
      <c r="M4" s="142">
        <v>231.0322101996083</v>
      </c>
      <c r="N4" s="142">
        <v>153.47999999999999</v>
      </c>
      <c r="O4" s="142">
        <v>207.25</v>
      </c>
      <c r="P4" s="142">
        <v>217.59318099999999</v>
      </c>
      <c r="Q4" s="142">
        <v>159.64491899999999</v>
      </c>
      <c r="R4" s="142">
        <v>320.57900000000001</v>
      </c>
      <c r="S4" s="142">
        <v>449.23099999999999</v>
      </c>
      <c r="T4" s="142">
        <v>134.71199999999999</v>
      </c>
      <c r="U4" s="142">
        <v>435.28199999999998</v>
      </c>
      <c r="V4" s="143" t="s">
        <v>2</v>
      </c>
      <c r="W4" s="144">
        <v>1</v>
      </c>
    </row>
    <row r="5" spans="1:23" ht="48" customHeight="1" x14ac:dyDescent="0.25">
      <c r="A5" s="25"/>
      <c r="B5" s="145">
        <v>2</v>
      </c>
      <c r="C5" s="55" t="s">
        <v>60</v>
      </c>
      <c r="D5" s="146">
        <v>4265.3401158875131</v>
      </c>
      <c r="E5" s="146">
        <v>203.03396019849802</v>
      </c>
      <c r="F5" s="147">
        <v>67.825727989991606</v>
      </c>
      <c r="G5" s="147">
        <v>109.59876048249599</v>
      </c>
      <c r="H5" s="147">
        <v>97.034156969999998</v>
      </c>
      <c r="I5" s="147">
        <v>80.780398000000005</v>
      </c>
      <c r="J5" s="147">
        <v>112.68402108204759</v>
      </c>
      <c r="K5" s="147">
        <v>206.47149517217306</v>
      </c>
      <c r="L5" s="147">
        <v>280.91885990591561</v>
      </c>
      <c r="M5" s="147">
        <v>255.52333808639139</v>
      </c>
      <c r="N5" s="147">
        <v>187.99</v>
      </c>
      <c r="O5" s="147">
        <v>202.81</v>
      </c>
      <c r="P5" s="147">
        <v>547.45745199999999</v>
      </c>
      <c r="Q5" s="147">
        <v>536.31094599999994</v>
      </c>
      <c r="R5" s="147">
        <v>483.952</v>
      </c>
      <c r="S5" s="147">
        <v>408.33199999999999</v>
      </c>
      <c r="T5" s="147">
        <v>274.07499999999999</v>
      </c>
      <c r="U5" s="147">
        <v>210.542</v>
      </c>
      <c r="V5" s="148" t="s">
        <v>120</v>
      </c>
      <c r="W5" s="149">
        <v>2</v>
      </c>
    </row>
    <row r="6" spans="1:23" ht="48" customHeight="1" x14ac:dyDescent="0.25">
      <c r="A6" s="25"/>
      <c r="B6" s="140">
        <v>3</v>
      </c>
      <c r="C6" s="54" t="s">
        <v>62</v>
      </c>
      <c r="D6" s="141">
        <v>3618.3591222664318</v>
      </c>
      <c r="E6" s="141">
        <v>342.05381859633502</v>
      </c>
      <c r="F6" s="142">
        <v>386.05658260037603</v>
      </c>
      <c r="G6" s="142">
        <v>547.52071726475208</v>
      </c>
      <c r="H6" s="142">
        <v>445.14847810000003</v>
      </c>
      <c r="I6" s="142">
        <v>141.06127599999999</v>
      </c>
      <c r="J6" s="142">
        <v>394.55769290231768</v>
      </c>
      <c r="K6" s="142">
        <v>351.12730194976922</v>
      </c>
      <c r="L6" s="142">
        <v>215.57081735680399</v>
      </c>
      <c r="M6" s="142">
        <v>261.533582496078</v>
      </c>
      <c r="N6" s="142">
        <v>137.72</v>
      </c>
      <c r="O6" s="142">
        <v>126.43</v>
      </c>
      <c r="P6" s="142">
        <v>87.848432000000003</v>
      </c>
      <c r="Q6" s="142">
        <v>63.209423000000001</v>
      </c>
      <c r="R6" s="142">
        <v>50.338999999999999</v>
      </c>
      <c r="S6" s="142">
        <v>9.9920000000000009</v>
      </c>
      <c r="T6" s="142">
        <v>9.3559999999999999</v>
      </c>
      <c r="U6" s="142">
        <v>48.834000000000003</v>
      </c>
      <c r="V6" s="143" t="s">
        <v>119</v>
      </c>
      <c r="W6" s="144">
        <v>3</v>
      </c>
    </row>
    <row r="7" spans="1:23" ht="48" customHeight="1" x14ac:dyDescent="0.25">
      <c r="A7" s="25"/>
      <c r="B7" s="145">
        <v>4</v>
      </c>
      <c r="C7" s="55" t="s">
        <v>63</v>
      </c>
      <c r="D7" s="146">
        <v>1781.8589567057988</v>
      </c>
      <c r="E7" s="146">
        <v>109.472575399234</v>
      </c>
      <c r="F7" s="147">
        <v>111.72108017714299</v>
      </c>
      <c r="G7" s="147">
        <v>116.527096487374</v>
      </c>
      <c r="H7" s="147">
        <v>108.101311</v>
      </c>
      <c r="I7" s="147">
        <v>134.687667</v>
      </c>
      <c r="J7" s="147">
        <v>132.30157144051853</v>
      </c>
      <c r="K7" s="147">
        <v>173.85744831016325</v>
      </c>
      <c r="L7" s="147">
        <v>142.09072432926121</v>
      </c>
      <c r="M7" s="147">
        <v>90.157482562104803</v>
      </c>
      <c r="N7" s="147">
        <v>96.74</v>
      </c>
      <c r="O7" s="147">
        <v>103.69</v>
      </c>
      <c r="P7" s="147">
        <v>4.17</v>
      </c>
      <c r="Q7" s="147">
        <v>61.326999999999998</v>
      </c>
      <c r="R7" s="147">
        <v>78.945999999999998</v>
      </c>
      <c r="S7" s="147">
        <v>85.486000000000004</v>
      </c>
      <c r="T7" s="147">
        <v>109.646</v>
      </c>
      <c r="U7" s="147">
        <v>122.937</v>
      </c>
      <c r="V7" s="148" t="s">
        <v>3</v>
      </c>
      <c r="W7" s="149">
        <v>4</v>
      </c>
    </row>
    <row r="8" spans="1:23" ht="48" customHeight="1" x14ac:dyDescent="0.25">
      <c r="A8" s="25"/>
      <c r="B8" s="140">
        <v>5</v>
      </c>
      <c r="C8" s="54" t="s">
        <v>64</v>
      </c>
      <c r="D8" s="141">
        <v>1540.8651807001429</v>
      </c>
      <c r="E8" s="141">
        <v>150.16322576418099</v>
      </c>
      <c r="F8" s="142">
        <v>117.14505512988799</v>
      </c>
      <c r="G8" s="142">
        <v>107.485502244511</v>
      </c>
      <c r="H8" s="142">
        <v>92.953930720000002</v>
      </c>
      <c r="I8" s="142">
        <v>208.35433900000001</v>
      </c>
      <c r="J8" s="142">
        <v>140.54892071725911</v>
      </c>
      <c r="K8" s="142">
        <v>152.50615466957868</v>
      </c>
      <c r="L8" s="142">
        <v>131.90818639047157</v>
      </c>
      <c r="M8" s="142">
        <v>100.14486606425338</v>
      </c>
      <c r="N8" s="142">
        <v>125</v>
      </c>
      <c r="O8" s="142">
        <v>87.41</v>
      </c>
      <c r="P8" s="142" t="s">
        <v>11</v>
      </c>
      <c r="Q8" s="142">
        <v>86.554000000000002</v>
      </c>
      <c r="R8" s="142">
        <v>35.338999999999999</v>
      </c>
      <c r="S8" s="142">
        <v>3.5830000000000002</v>
      </c>
      <c r="T8" s="142">
        <v>1.7689999999999999</v>
      </c>
      <c r="U8" s="142" t="s">
        <v>11</v>
      </c>
      <c r="V8" s="143" t="s">
        <v>10</v>
      </c>
      <c r="W8" s="144">
        <v>5</v>
      </c>
    </row>
    <row r="9" spans="1:23" ht="48" customHeight="1" x14ac:dyDescent="0.25">
      <c r="A9" s="25"/>
      <c r="B9" s="145">
        <v>6</v>
      </c>
      <c r="C9" s="55" t="s">
        <v>70</v>
      </c>
      <c r="D9" s="146">
        <v>1088.3303669693398</v>
      </c>
      <c r="E9" s="146">
        <v>314.30426695699992</v>
      </c>
      <c r="F9" s="147">
        <v>322.16283672599991</v>
      </c>
      <c r="G9" s="147">
        <v>47.0927766203678</v>
      </c>
      <c r="H9" s="147">
        <v>54.817161390000003</v>
      </c>
      <c r="I9" s="147">
        <v>15.31743</v>
      </c>
      <c r="J9" s="147">
        <v>14.008587719999996</v>
      </c>
      <c r="K9" s="147">
        <v>115.56875196284562</v>
      </c>
      <c r="L9" s="147">
        <v>55.248971093126549</v>
      </c>
      <c r="M9" s="147">
        <v>26.567998500000002</v>
      </c>
      <c r="N9" s="147" t="s">
        <v>11</v>
      </c>
      <c r="O9" s="147" t="s">
        <v>11</v>
      </c>
      <c r="P9" s="147" t="s">
        <v>11</v>
      </c>
      <c r="Q9" s="147">
        <v>17.200586000000001</v>
      </c>
      <c r="R9" s="147">
        <v>6.7060000000000004</v>
      </c>
      <c r="S9" s="147">
        <v>10</v>
      </c>
      <c r="T9" s="147">
        <v>27.535</v>
      </c>
      <c r="U9" s="147">
        <v>61.8</v>
      </c>
      <c r="V9" s="148" t="s">
        <v>7</v>
      </c>
      <c r="W9" s="149">
        <v>6</v>
      </c>
    </row>
    <row r="10" spans="1:23" ht="48" customHeight="1" x14ac:dyDescent="0.25">
      <c r="A10" s="25"/>
      <c r="B10" s="140">
        <v>7</v>
      </c>
      <c r="C10" s="54" t="s">
        <v>65</v>
      </c>
      <c r="D10" s="141">
        <v>836.14217730310395</v>
      </c>
      <c r="E10" s="141">
        <v>2.3364902599999997</v>
      </c>
      <c r="F10" s="142">
        <v>2.7638124900000003</v>
      </c>
      <c r="G10" s="142">
        <v>3.5943228599999997</v>
      </c>
      <c r="H10" s="142">
        <v>6.4308194099999998</v>
      </c>
      <c r="I10" s="142">
        <v>7.5056789999999998</v>
      </c>
      <c r="J10" s="142">
        <v>15.386762259999992</v>
      </c>
      <c r="K10" s="142">
        <v>13.58</v>
      </c>
      <c r="L10" s="142">
        <v>81.929891023103878</v>
      </c>
      <c r="M10" s="142">
        <v>52.125</v>
      </c>
      <c r="N10" s="142">
        <v>56.17</v>
      </c>
      <c r="O10" s="142">
        <v>38.659999999999997</v>
      </c>
      <c r="P10" s="142">
        <v>102.10299999999999</v>
      </c>
      <c r="Q10" s="142">
        <v>113.2424</v>
      </c>
      <c r="R10" s="142">
        <v>101.249</v>
      </c>
      <c r="S10" s="142">
        <v>76.287999999999997</v>
      </c>
      <c r="T10" s="142">
        <v>76.912000000000006</v>
      </c>
      <c r="U10" s="142">
        <v>85.864999999999995</v>
      </c>
      <c r="V10" s="143" t="s">
        <v>4</v>
      </c>
      <c r="W10" s="144">
        <v>7</v>
      </c>
    </row>
    <row r="11" spans="1:23" ht="48" customHeight="1" x14ac:dyDescent="0.25">
      <c r="A11" s="25"/>
      <c r="B11" s="145">
        <v>8</v>
      </c>
      <c r="C11" s="55" t="s">
        <v>66</v>
      </c>
      <c r="D11" s="146">
        <v>725.00023209379412</v>
      </c>
      <c r="E11" s="146">
        <v>72.183764524999987</v>
      </c>
      <c r="F11" s="147">
        <v>35.581287140000001</v>
      </c>
      <c r="G11" s="147">
        <v>66.740411940000001</v>
      </c>
      <c r="H11" s="147">
        <v>31.092973420000003</v>
      </c>
      <c r="I11" s="147">
        <v>21.808205000000001</v>
      </c>
      <c r="J11" s="147">
        <v>23.085535507999996</v>
      </c>
      <c r="K11" s="147">
        <v>27.212118399999998</v>
      </c>
      <c r="L11" s="147">
        <v>29.842200160794047</v>
      </c>
      <c r="M11" s="147">
        <v>26.927299999999999</v>
      </c>
      <c r="N11" s="147">
        <v>92.79</v>
      </c>
      <c r="O11" s="147">
        <v>28.55</v>
      </c>
      <c r="P11" s="147">
        <v>55.249851999999997</v>
      </c>
      <c r="Q11" s="147">
        <v>75.209584000000007</v>
      </c>
      <c r="R11" s="147">
        <v>118.48399999999999</v>
      </c>
      <c r="S11" s="147">
        <v>14.284000000000001</v>
      </c>
      <c r="T11" s="147">
        <v>3.1389999999999998</v>
      </c>
      <c r="U11" s="147">
        <v>2.82</v>
      </c>
      <c r="V11" s="148" t="s">
        <v>5</v>
      </c>
      <c r="W11" s="149">
        <v>8</v>
      </c>
    </row>
    <row r="12" spans="1:23" ht="48" customHeight="1" x14ac:dyDescent="0.25">
      <c r="A12" s="25"/>
      <c r="B12" s="140">
        <v>9</v>
      </c>
      <c r="C12" s="54" t="s">
        <v>67</v>
      </c>
      <c r="D12" s="141">
        <v>347.05828850999995</v>
      </c>
      <c r="E12" s="141">
        <v>13.62621169</v>
      </c>
      <c r="F12" s="142">
        <v>12.549941220000001</v>
      </c>
      <c r="G12" s="142">
        <v>3.31654706</v>
      </c>
      <c r="H12" s="142" t="s">
        <v>11</v>
      </c>
      <c r="I12" s="142" t="s">
        <v>11</v>
      </c>
      <c r="J12" s="142">
        <v>0.29413354000000003</v>
      </c>
      <c r="K12" s="142">
        <v>4.1100000000000003</v>
      </c>
      <c r="L12" s="142">
        <v>9.8305550000000004</v>
      </c>
      <c r="M12" s="142">
        <v>8.5649999999999995</v>
      </c>
      <c r="N12" s="142">
        <v>7.77</v>
      </c>
      <c r="O12" s="142">
        <v>22.42</v>
      </c>
      <c r="P12" s="142">
        <v>22.261900000000001</v>
      </c>
      <c r="Q12" s="142">
        <v>77.097999999999999</v>
      </c>
      <c r="R12" s="142">
        <v>72.891999999999996</v>
      </c>
      <c r="S12" s="142">
        <v>55.417999999999999</v>
      </c>
      <c r="T12" s="142">
        <v>24.84</v>
      </c>
      <c r="U12" s="142">
        <v>12.066000000000001</v>
      </c>
      <c r="V12" s="143" t="s">
        <v>6</v>
      </c>
      <c r="W12" s="144">
        <v>9</v>
      </c>
    </row>
    <row r="13" spans="1:23" ht="48" customHeight="1" x14ac:dyDescent="0.25">
      <c r="A13" s="25"/>
      <c r="B13" s="145">
        <v>10</v>
      </c>
      <c r="C13" s="55" t="s">
        <v>72</v>
      </c>
      <c r="D13" s="146">
        <v>243.05309818318315</v>
      </c>
      <c r="E13" s="146">
        <v>36.278097280000004</v>
      </c>
      <c r="F13" s="147">
        <v>11.617857449999999</v>
      </c>
      <c r="G13" s="147">
        <v>44.347821473183203</v>
      </c>
      <c r="H13" s="147" t="s">
        <v>11</v>
      </c>
      <c r="I13" s="147">
        <v>0.67385499999999998</v>
      </c>
      <c r="J13" s="147">
        <v>17.533827379999977</v>
      </c>
      <c r="K13" s="147">
        <v>37.428973999999997</v>
      </c>
      <c r="L13" s="147">
        <v>28.564357999999999</v>
      </c>
      <c r="M13" s="147">
        <v>16.4313076</v>
      </c>
      <c r="N13" s="147">
        <v>9.2140000000000004</v>
      </c>
      <c r="O13" s="147">
        <v>10</v>
      </c>
      <c r="P13" s="147" t="s">
        <v>11</v>
      </c>
      <c r="Q13" s="147">
        <v>7.2560000000000002</v>
      </c>
      <c r="R13" s="147">
        <v>10.622</v>
      </c>
      <c r="S13" s="147">
        <v>3.58</v>
      </c>
      <c r="T13" s="147">
        <v>4.04</v>
      </c>
      <c r="U13" s="147">
        <v>5.4649999999999999</v>
      </c>
      <c r="V13" s="148" t="s">
        <v>173</v>
      </c>
      <c r="W13" s="149">
        <v>10</v>
      </c>
    </row>
    <row r="14" spans="1:23" ht="48" customHeight="1" x14ac:dyDescent="0.25">
      <c r="A14" s="25"/>
      <c r="B14" s="140">
        <v>11</v>
      </c>
      <c r="C14" s="54" t="s">
        <v>71</v>
      </c>
      <c r="D14" s="141">
        <v>159.708</v>
      </c>
      <c r="E14" s="141" t="s">
        <v>11</v>
      </c>
      <c r="F14" s="142" t="s">
        <v>11</v>
      </c>
      <c r="G14" s="142" t="s">
        <v>11</v>
      </c>
      <c r="H14" s="142" t="s">
        <v>11</v>
      </c>
      <c r="I14" s="142" t="s">
        <v>11</v>
      </c>
      <c r="J14" s="142" t="s">
        <v>11</v>
      </c>
      <c r="K14" s="142" t="s">
        <v>11</v>
      </c>
      <c r="L14" s="142" t="s">
        <v>11</v>
      </c>
      <c r="M14" s="142" t="s">
        <v>11</v>
      </c>
      <c r="N14" s="142" t="s">
        <v>11</v>
      </c>
      <c r="O14" s="142" t="s">
        <v>11</v>
      </c>
      <c r="P14" s="142">
        <v>33.82</v>
      </c>
      <c r="Q14" s="142">
        <v>41.22</v>
      </c>
      <c r="R14" s="142">
        <v>38.67</v>
      </c>
      <c r="S14" s="142">
        <v>9.85</v>
      </c>
      <c r="T14" s="142">
        <v>24.367999999999999</v>
      </c>
      <c r="U14" s="142">
        <v>11.78</v>
      </c>
      <c r="V14" s="143" t="s">
        <v>74</v>
      </c>
      <c r="W14" s="144">
        <v>11</v>
      </c>
    </row>
    <row r="15" spans="1:23" ht="48" customHeight="1" x14ac:dyDescent="0.25">
      <c r="A15" s="25"/>
      <c r="B15" s="145">
        <v>12</v>
      </c>
      <c r="C15" s="55" t="s">
        <v>73</v>
      </c>
      <c r="D15" s="146">
        <v>67.953131439999993</v>
      </c>
      <c r="E15" s="146">
        <v>15.387067999999999</v>
      </c>
      <c r="F15" s="147">
        <v>8.1387128700000009</v>
      </c>
      <c r="G15" s="147">
        <v>12.88092535</v>
      </c>
      <c r="H15" s="147">
        <v>7.9306752199999995</v>
      </c>
      <c r="I15" s="147">
        <v>11.024514</v>
      </c>
      <c r="J15" s="147">
        <v>1.707236</v>
      </c>
      <c r="K15" s="147" t="s">
        <v>11</v>
      </c>
      <c r="L15" s="147" t="s">
        <v>11</v>
      </c>
      <c r="M15" s="147" t="s">
        <v>11</v>
      </c>
      <c r="N15" s="147" t="s">
        <v>11</v>
      </c>
      <c r="O15" s="147">
        <v>0.9</v>
      </c>
      <c r="P15" s="147" t="s">
        <v>11</v>
      </c>
      <c r="Q15" s="147" t="s">
        <v>11</v>
      </c>
      <c r="R15" s="147">
        <v>9.984</v>
      </c>
      <c r="S15" s="147" t="s">
        <v>11</v>
      </c>
      <c r="T15" s="147" t="s">
        <v>11</v>
      </c>
      <c r="U15" s="147" t="s">
        <v>11</v>
      </c>
      <c r="V15" s="148" t="s">
        <v>14</v>
      </c>
      <c r="W15" s="149">
        <v>12</v>
      </c>
    </row>
    <row r="16" spans="1:23" ht="48" customHeight="1" x14ac:dyDescent="0.25">
      <c r="A16" s="25"/>
      <c r="B16" s="140">
        <v>13</v>
      </c>
      <c r="C16" s="54" t="s">
        <v>68</v>
      </c>
      <c r="D16" s="141">
        <v>21.291</v>
      </c>
      <c r="E16" s="141" t="s">
        <v>11</v>
      </c>
      <c r="F16" s="142" t="s">
        <v>11</v>
      </c>
      <c r="G16" s="142" t="s">
        <v>11</v>
      </c>
      <c r="H16" s="142" t="s">
        <v>11</v>
      </c>
      <c r="I16" s="142" t="s">
        <v>11</v>
      </c>
      <c r="J16" s="142">
        <v>0</v>
      </c>
      <c r="K16" s="142" t="s">
        <v>11</v>
      </c>
      <c r="L16" s="142" t="s">
        <v>11</v>
      </c>
      <c r="M16" s="142" t="s">
        <v>11</v>
      </c>
      <c r="N16" s="142" t="s">
        <v>11</v>
      </c>
      <c r="O16" s="142" t="s">
        <v>11</v>
      </c>
      <c r="P16" s="142" t="s">
        <v>11</v>
      </c>
      <c r="Q16" s="142" t="s">
        <v>11</v>
      </c>
      <c r="R16" s="142" t="s">
        <v>11</v>
      </c>
      <c r="S16" s="142" t="s">
        <v>11</v>
      </c>
      <c r="T16" s="142">
        <v>10.48</v>
      </c>
      <c r="U16" s="142">
        <v>10.811</v>
      </c>
      <c r="V16" s="143" t="s">
        <v>12</v>
      </c>
      <c r="W16" s="144">
        <v>13</v>
      </c>
    </row>
    <row r="17" spans="1:23" ht="48" customHeight="1" x14ac:dyDescent="0.25">
      <c r="A17" s="25"/>
      <c r="B17" s="145">
        <v>14</v>
      </c>
      <c r="C17" s="55" t="s">
        <v>69</v>
      </c>
      <c r="D17" s="146">
        <v>2.6810000000000005</v>
      </c>
      <c r="E17" s="146" t="s">
        <v>11</v>
      </c>
      <c r="F17" s="147" t="s">
        <v>11</v>
      </c>
      <c r="G17" s="147" t="s">
        <v>11</v>
      </c>
      <c r="H17" s="147" t="s">
        <v>11</v>
      </c>
      <c r="I17" s="147" t="s">
        <v>11</v>
      </c>
      <c r="J17" s="147" t="s">
        <v>11</v>
      </c>
      <c r="K17" s="147" t="s">
        <v>11</v>
      </c>
      <c r="L17" s="147" t="s">
        <v>11</v>
      </c>
      <c r="M17" s="147">
        <v>0.32</v>
      </c>
      <c r="N17" s="147">
        <v>0.32</v>
      </c>
      <c r="O17" s="147">
        <v>0.71</v>
      </c>
      <c r="P17" s="147">
        <v>0.68</v>
      </c>
      <c r="Q17" s="147">
        <v>0.56000000000000005</v>
      </c>
      <c r="R17" s="147">
        <v>9.0999999999999998E-2</v>
      </c>
      <c r="S17" s="147" t="s">
        <v>11</v>
      </c>
      <c r="T17" s="147" t="s">
        <v>11</v>
      </c>
      <c r="U17" s="147" t="s">
        <v>11</v>
      </c>
      <c r="V17" s="148" t="s">
        <v>15</v>
      </c>
      <c r="W17" s="149">
        <v>14</v>
      </c>
    </row>
    <row r="18" spans="1:23" ht="59.25" customHeight="1" x14ac:dyDescent="0.25">
      <c r="B18" s="223" t="s">
        <v>174</v>
      </c>
      <c r="C18" s="224"/>
      <c r="D18" s="141">
        <v>6600.22906708749</v>
      </c>
      <c r="E18" s="150">
        <v>890.93105374232357</v>
      </c>
      <c r="F18" s="142">
        <v>1179.8340368578054</v>
      </c>
      <c r="G18" s="142">
        <v>716.22515954309051</v>
      </c>
      <c r="H18" s="142">
        <v>546.67217539000001</v>
      </c>
      <c r="I18" s="142">
        <v>386.87571099999997</v>
      </c>
      <c r="J18" s="142">
        <v>498.46332171964502</v>
      </c>
      <c r="K18" s="142">
        <v>279.83781765224899</v>
      </c>
      <c r="L18" s="142">
        <v>207.69997982954507</v>
      </c>
      <c r="M18" s="142">
        <v>255.80289935283173</v>
      </c>
      <c r="N18" s="142">
        <v>259.88</v>
      </c>
      <c r="O18" s="142">
        <v>258.75</v>
      </c>
      <c r="P18" s="142">
        <v>438.86891200000002</v>
      </c>
      <c r="Q18" s="142">
        <v>484.57</v>
      </c>
      <c r="R18" s="142">
        <v>112.96599999999999</v>
      </c>
      <c r="S18" s="142">
        <v>71.331000000000003</v>
      </c>
      <c r="T18" s="142" t="s">
        <v>11</v>
      </c>
      <c r="U18" s="142">
        <v>11.521000000000001</v>
      </c>
      <c r="V18" s="225" t="s">
        <v>175</v>
      </c>
      <c r="W18" s="226"/>
    </row>
    <row r="19" spans="1:23" s="31" customFormat="1" ht="28.5" customHeight="1" thickBot="1" x14ac:dyDescent="0.3">
      <c r="A19"/>
      <c r="B19" s="227" t="s">
        <v>59</v>
      </c>
      <c r="C19" s="228"/>
      <c r="D19" s="151">
        <v>28460.364497129831</v>
      </c>
      <c r="E19" s="151">
        <v>2923.2117440392026</v>
      </c>
      <c r="F19" s="151">
        <v>3063.7326296084429</v>
      </c>
      <c r="G19" s="151">
        <v>2974.8262656782435</v>
      </c>
      <c r="H19" s="151">
        <v>2070.1632009199998</v>
      </c>
      <c r="I19" s="151">
        <v>1417.1756879999998</v>
      </c>
      <c r="J19" s="151">
        <v>1833.9364489343407</v>
      </c>
      <c r="K19" s="151">
        <v>1641.7135380878121</v>
      </c>
      <c r="L19" s="151">
        <v>1403.575410000519</v>
      </c>
      <c r="M19" s="151">
        <v>1325.1309848612677</v>
      </c>
      <c r="N19" s="151">
        <v>1127.0740000000001</v>
      </c>
      <c r="O19" s="151">
        <v>1087.58</v>
      </c>
      <c r="P19" s="151">
        <v>1510.052729</v>
      </c>
      <c r="Q19" s="151">
        <v>1723.4028579999999</v>
      </c>
      <c r="R19" s="151">
        <v>1440.8189999999997</v>
      </c>
      <c r="S19" s="151">
        <v>1197.3749999999995</v>
      </c>
      <c r="T19" s="151">
        <v>700.87200000000007</v>
      </c>
      <c r="U19" s="151">
        <v>1019.723</v>
      </c>
      <c r="V19" s="229" t="s">
        <v>16</v>
      </c>
      <c r="W19" s="230"/>
    </row>
    <row r="20" spans="1:23" ht="15" customHeight="1" x14ac:dyDescent="0.25">
      <c r="B20" s="56" t="s">
        <v>117</v>
      </c>
      <c r="C20" s="152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 t="s">
        <v>118</v>
      </c>
    </row>
  </sheetData>
  <mergeCells count="6">
    <mergeCell ref="B1:W1"/>
    <mergeCell ref="B2:W2"/>
    <mergeCell ref="B18:C18"/>
    <mergeCell ref="V18:W18"/>
    <mergeCell ref="B19:C19"/>
    <mergeCell ref="V19:W19"/>
  </mergeCells>
  <printOptions horizontalCentered="1" verticalCentered="1"/>
  <pageMargins left="0" right="0" top="0" bottom="0" header="0" footer="0"/>
  <pageSetup scale="6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3BF04-A486-4F16-8590-0707EB0CEC4D}">
  <sheetPr>
    <tabColor rgb="FF92D050"/>
  </sheetPr>
  <dimension ref="B2:W33"/>
  <sheetViews>
    <sheetView showGridLines="0" topLeftCell="A10" zoomScale="87" zoomScaleNormal="87" zoomScaleSheetLayoutView="89" workbookViewId="0">
      <selection activeCell="Z10" sqref="Z10"/>
    </sheetView>
  </sheetViews>
  <sheetFormatPr defaultRowHeight="15" x14ac:dyDescent="0.25"/>
  <cols>
    <col min="1" max="1" width="5.7109375" customWidth="1"/>
    <col min="2" max="2" width="10.140625" customWidth="1"/>
    <col min="3" max="3" width="18" customWidth="1"/>
    <col min="4" max="4" width="15.85546875" customWidth="1"/>
    <col min="5" max="21" width="9.5703125" customWidth="1"/>
    <col min="22" max="22" width="17.28515625" customWidth="1"/>
    <col min="23" max="23" width="12.140625" customWidth="1"/>
  </cols>
  <sheetData>
    <row r="2" spans="2:23" ht="3.75" customHeight="1" x14ac:dyDescent="0.25"/>
    <row r="3" spans="2:23" ht="36.75" customHeight="1" x14ac:dyDescent="0.25">
      <c r="B3" s="234" t="s">
        <v>176</v>
      </c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6"/>
    </row>
    <row r="4" spans="2:23" ht="56.25" customHeight="1" x14ac:dyDescent="0.25">
      <c r="B4" s="237" t="s">
        <v>177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38"/>
    </row>
    <row r="5" spans="2:23" ht="53.25" customHeight="1" x14ac:dyDescent="0.25">
      <c r="B5" s="155" t="s">
        <v>171</v>
      </c>
      <c r="C5" s="156" t="s">
        <v>75</v>
      </c>
      <c r="D5" s="157" t="s">
        <v>109</v>
      </c>
      <c r="E5" s="157">
        <v>2024</v>
      </c>
      <c r="F5" s="156">
        <v>2023</v>
      </c>
      <c r="G5" s="156">
        <v>2022</v>
      </c>
      <c r="H5" s="156">
        <v>2021</v>
      </c>
      <c r="I5" s="156">
        <v>2020</v>
      </c>
      <c r="J5" s="156">
        <v>2019</v>
      </c>
      <c r="K5" s="156">
        <v>2018</v>
      </c>
      <c r="L5" s="156">
        <v>2017</v>
      </c>
      <c r="M5" s="156">
        <v>2016</v>
      </c>
      <c r="N5" s="156">
        <v>2015</v>
      </c>
      <c r="O5" s="156">
        <v>2014</v>
      </c>
      <c r="P5" s="156">
        <v>2013</v>
      </c>
      <c r="Q5" s="156">
        <v>2012</v>
      </c>
      <c r="R5" s="156">
        <v>2011</v>
      </c>
      <c r="S5" s="156">
        <v>2010</v>
      </c>
      <c r="T5" s="156">
        <v>2009</v>
      </c>
      <c r="U5" s="156">
        <v>2008</v>
      </c>
      <c r="V5" s="156" t="s">
        <v>0</v>
      </c>
      <c r="W5" s="158" t="s">
        <v>172</v>
      </c>
    </row>
    <row r="6" spans="2:23" ht="33" customHeight="1" x14ac:dyDescent="0.25">
      <c r="B6" s="159">
        <v>1</v>
      </c>
      <c r="C6" s="41" t="s">
        <v>67</v>
      </c>
      <c r="D6" s="141">
        <v>3201.8333268351125</v>
      </c>
      <c r="E6" s="141">
        <v>700.47007365978095</v>
      </c>
      <c r="F6" s="160">
        <v>620.24245690999999</v>
      </c>
      <c r="G6" s="160">
        <v>159.47724779328553</v>
      </c>
      <c r="H6" s="160">
        <v>187.43639007627721</v>
      </c>
      <c r="I6" s="160">
        <v>99.477469999999997</v>
      </c>
      <c r="J6" s="160">
        <v>101.1926845708448</v>
      </c>
      <c r="K6" s="160">
        <v>180.63731094611686</v>
      </c>
      <c r="L6" s="160">
        <v>205.40671824628618</v>
      </c>
      <c r="M6" s="160">
        <v>171.75760384962624</v>
      </c>
      <c r="N6" s="160">
        <v>119.90514178289475</v>
      </c>
      <c r="O6" s="160">
        <v>93.852999999999994</v>
      </c>
      <c r="P6" s="160">
        <v>207.93792499999998</v>
      </c>
      <c r="Q6" s="160">
        <v>228.98730399999999</v>
      </c>
      <c r="R6" s="160">
        <v>60.603999999999999</v>
      </c>
      <c r="S6" s="160">
        <v>27.175999999999998</v>
      </c>
      <c r="T6" s="160">
        <v>27.257999999999999</v>
      </c>
      <c r="U6" s="160">
        <v>10.013999999999999</v>
      </c>
      <c r="V6" s="41" t="s">
        <v>6</v>
      </c>
      <c r="W6" s="161">
        <v>1</v>
      </c>
    </row>
    <row r="7" spans="2:23" ht="33" customHeight="1" x14ac:dyDescent="0.25">
      <c r="B7" s="162">
        <v>2</v>
      </c>
      <c r="C7" s="42" t="s">
        <v>66</v>
      </c>
      <c r="D7" s="146">
        <v>2285.2117374867803</v>
      </c>
      <c r="E7" s="146">
        <v>334.744444035215</v>
      </c>
      <c r="F7" s="163">
        <v>421.24828237272402</v>
      </c>
      <c r="G7" s="163">
        <v>396.52335140837198</v>
      </c>
      <c r="H7" s="163">
        <v>348.466949724183</v>
      </c>
      <c r="I7" s="163">
        <v>149.30001899999999</v>
      </c>
      <c r="J7" s="163">
        <v>112.087268877542</v>
      </c>
      <c r="K7" s="163">
        <v>27.804143966161952</v>
      </c>
      <c r="L7" s="163">
        <v>38.222468557154677</v>
      </c>
      <c r="M7" s="163">
        <v>24.930781051085361</v>
      </c>
      <c r="N7" s="163">
        <v>53.761857494342109</v>
      </c>
      <c r="O7" s="163">
        <v>42.914000000000001</v>
      </c>
      <c r="P7" s="163">
        <v>52.930948999999998</v>
      </c>
      <c r="Q7" s="163">
        <v>68.76722199999999</v>
      </c>
      <c r="R7" s="163">
        <v>98.2</v>
      </c>
      <c r="S7" s="163">
        <v>44.588999999999999</v>
      </c>
      <c r="T7" s="163">
        <v>41.292000000000002</v>
      </c>
      <c r="U7" s="163">
        <v>29.428999999999998</v>
      </c>
      <c r="V7" s="42" t="s">
        <v>5</v>
      </c>
      <c r="W7" s="164">
        <v>2</v>
      </c>
    </row>
    <row r="8" spans="2:23" ht="33" customHeight="1" x14ac:dyDescent="0.25">
      <c r="B8" s="159">
        <v>3</v>
      </c>
      <c r="C8" s="41" t="s">
        <v>63</v>
      </c>
      <c r="D8" s="141">
        <v>2230.3780499461004</v>
      </c>
      <c r="E8" s="141">
        <v>257.74533648194773</v>
      </c>
      <c r="F8" s="160">
        <v>344.60424805233401</v>
      </c>
      <c r="G8" s="160">
        <v>370.47298596210055</v>
      </c>
      <c r="H8" s="160">
        <v>137.68350124108809</v>
      </c>
      <c r="I8" s="160">
        <v>173.00168600000001</v>
      </c>
      <c r="J8" s="160">
        <v>136.11850152730111</v>
      </c>
      <c r="K8" s="160">
        <v>188.71970517323106</v>
      </c>
      <c r="L8" s="160">
        <v>167.44183939433071</v>
      </c>
      <c r="M8" s="160">
        <v>122.63748141655658</v>
      </c>
      <c r="N8" s="160">
        <v>127.10960669721052</v>
      </c>
      <c r="O8" s="160">
        <v>28.068999999999999</v>
      </c>
      <c r="P8" s="160">
        <v>25.452959</v>
      </c>
      <c r="Q8" s="160">
        <v>51.716199000000003</v>
      </c>
      <c r="R8" s="160">
        <v>29.824999999999999</v>
      </c>
      <c r="S8" s="160">
        <v>26.131</v>
      </c>
      <c r="T8" s="160">
        <v>17.196999999999999</v>
      </c>
      <c r="U8" s="160">
        <v>26.452000000000002</v>
      </c>
      <c r="V8" s="41" t="s">
        <v>3</v>
      </c>
      <c r="W8" s="161">
        <v>3</v>
      </c>
    </row>
    <row r="9" spans="2:23" ht="33" customHeight="1" x14ac:dyDescent="0.25">
      <c r="B9" s="162">
        <v>4</v>
      </c>
      <c r="C9" s="42" t="s">
        <v>64</v>
      </c>
      <c r="D9" s="146">
        <v>2140.4595439223831</v>
      </c>
      <c r="E9" s="146">
        <v>195.58833996744031</v>
      </c>
      <c r="F9" s="163">
        <v>159.95290168196161</v>
      </c>
      <c r="G9" s="163">
        <v>162.39193996629149</v>
      </c>
      <c r="H9" s="163">
        <v>126.65008683150128</v>
      </c>
      <c r="I9" s="163">
        <v>250.74409600000001</v>
      </c>
      <c r="J9" s="163">
        <v>165.86445615472707</v>
      </c>
      <c r="K9" s="163">
        <v>164.6423988927518</v>
      </c>
      <c r="L9" s="163">
        <v>144.87740510047973</v>
      </c>
      <c r="M9" s="163">
        <v>138.50387187921012</v>
      </c>
      <c r="N9" s="163">
        <v>204.10042444801974</v>
      </c>
      <c r="O9" s="163">
        <v>57.037999999999997</v>
      </c>
      <c r="P9" s="163">
        <v>83.419484999999995</v>
      </c>
      <c r="Q9" s="163">
        <v>159.27813800000001</v>
      </c>
      <c r="R9" s="163">
        <v>113.52</v>
      </c>
      <c r="S9" s="163">
        <v>3.8220000000000001</v>
      </c>
      <c r="T9" s="163">
        <v>4.4610000000000003</v>
      </c>
      <c r="U9" s="163">
        <v>5.6050000000000004</v>
      </c>
      <c r="V9" s="42" t="s">
        <v>10</v>
      </c>
      <c r="W9" s="164">
        <v>4</v>
      </c>
    </row>
    <row r="10" spans="2:23" ht="33" customHeight="1" x14ac:dyDescent="0.25">
      <c r="B10" s="159">
        <v>5</v>
      </c>
      <c r="C10" s="41" t="s">
        <v>62</v>
      </c>
      <c r="D10" s="141">
        <v>1466.611129728155</v>
      </c>
      <c r="E10" s="141">
        <v>100.980670207375</v>
      </c>
      <c r="F10" s="160">
        <v>95.003182753444406</v>
      </c>
      <c r="G10" s="160">
        <v>89.535904458021406</v>
      </c>
      <c r="H10" s="160">
        <v>72.850230406275401</v>
      </c>
      <c r="I10" s="160">
        <v>64.559353000000002</v>
      </c>
      <c r="J10" s="160">
        <v>58.505753408819146</v>
      </c>
      <c r="K10" s="160">
        <v>59.299762328242274</v>
      </c>
      <c r="L10" s="160">
        <v>71.411563343258905</v>
      </c>
      <c r="M10" s="160">
        <v>79.882194421086979</v>
      </c>
      <c r="N10" s="160">
        <v>66.088123401631591</v>
      </c>
      <c r="O10" s="160">
        <v>45.572000000000003</v>
      </c>
      <c r="P10" s="160">
        <v>102.97463099999999</v>
      </c>
      <c r="Q10" s="160">
        <v>206.610761</v>
      </c>
      <c r="R10" s="160">
        <v>174.68299999999999</v>
      </c>
      <c r="S10" s="160">
        <v>91.792000000000002</v>
      </c>
      <c r="T10" s="160">
        <v>57.959000000000003</v>
      </c>
      <c r="U10" s="160">
        <v>28.902999999999999</v>
      </c>
      <c r="V10" s="41" t="s">
        <v>119</v>
      </c>
      <c r="W10" s="161">
        <v>5</v>
      </c>
    </row>
    <row r="11" spans="2:23" ht="33" customHeight="1" x14ac:dyDescent="0.25">
      <c r="B11" s="162">
        <v>6</v>
      </c>
      <c r="C11" s="42" t="s">
        <v>60</v>
      </c>
      <c r="D11" s="146">
        <v>1445.1509253294671</v>
      </c>
      <c r="E11" s="146">
        <v>166.79158296430199</v>
      </c>
      <c r="F11" s="163">
        <v>72.035603859315202</v>
      </c>
      <c r="G11" s="163">
        <v>124.6013426043053</v>
      </c>
      <c r="H11" s="163">
        <v>65.850088592167893</v>
      </c>
      <c r="I11" s="163">
        <v>56.376072000000001</v>
      </c>
      <c r="J11" s="163">
        <v>48.853660930718505</v>
      </c>
      <c r="K11" s="163">
        <v>71.153260237096788</v>
      </c>
      <c r="L11" s="163">
        <v>71.708551408602105</v>
      </c>
      <c r="M11" s="163">
        <v>105.7300514171699</v>
      </c>
      <c r="N11" s="163">
        <v>51.338739315789468</v>
      </c>
      <c r="O11" s="163">
        <v>62.545000000000002</v>
      </c>
      <c r="P11" s="163">
        <v>99.220698999999996</v>
      </c>
      <c r="Q11" s="163">
        <v>175.70627299999998</v>
      </c>
      <c r="R11" s="163">
        <v>124.166</v>
      </c>
      <c r="S11" s="163">
        <v>54.564</v>
      </c>
      <c r="T11" s="163">
        <v>47.496000000000002</v>
      </c>
      <c r="U11" s="163">
        <v>47.014000000000003</v>
      </c>
      <c r="V11" s="42" t="s">
        <v>120</v>
      </c>
      <c r="W11" s="164">
        <v>6</v>
      </c>
    </row>
    <row r="12" spans="2:23" ht="33" customHeight="1" x14ac:dyDescent="0.25">
      <c r="B12" s="159">
        <v>7</v>
      </c>
      <c r="C12" s="41" t="s">
        <v>76</v>
      </c>
      <c r="D12" s="141">
        <v>1418.472751237</v>
      </c>
      <c r="E12" s="141" t="s">
        <v>11</v>
      </c>
      <c r="F12" s="160">
        <v>250.22342812700001</v>
      </c>
      <c r="G12" s="160">
        <v>66.97864779999999</v>
      </c>
      <c r="H12" s="160">
        <v>185.53492930000002</v>
      </c>
      <c r="I12" s="160">
        <v>95.669130999999993</v>
      </c>
      <c r="J12" s="160">
        <v>122.05515601000003</v>
      </c>
      <c r="K12" s="160">
        <v>30</v>
      </c>
      <c r="L12" s="160">
        <v>39.556607999999997</v>
      </c>
      <c r="M12" s="160">
        <v>42.610999999999997</v>
      </c>
      <c r="N12" s="160">
        <v>14</v>
      </c>
      <c r="O12" s="160">
        <v>20.824999999999999</v>
      </c>
      <c r="P12" s="160">
        <v>92.238077999999987</v>
      </c>
      <c r="Q12" s="160">
        <v>87.924773000000002</v>
      </c>
      <c r="R12" s="160">
        <v>83.637</v>
      </c>
      <c r="S12" s="160">
        <v>107.46599999999999</v>
      </c>
      <c r="T12" s="160">
        <v>3.8639999999999999</v>
      </c>
      <c r="U12" s="160">
        <v>175.88900000000001</v>
      </c>
      <c r="V12" s="41" t="s">
        <v>17</v>
      </c>
      <c r="W12" s="161">
        <v>7</v>
      </c>
    </row>
    <row r="13" spans="2:23" ht="33" customHeight="1" x14ac:dyDescent="0.25">
      <c r="B13" s="162">
        <v>8</v>
      </c>
      <c r="C13" s="42" t="s">
        <v>65</v>
      </c>
      <c r="D13" s="146">
        <v>1374.9640701371241</v>
      </c>
      <c r="E13" s="146" t="s">
        <v>11</v>
      </c>
      <c r="F13" s="163" t="s">
        <v>11</v>
      </c>
      <c r="G13" s="163" t="s">
        <v>11</v>
      </c>
      <c r="H13" s="163" t="s">
        <v>11</v>
      </c>
      <c r="I13" s="163" t="s">
        <v>11</v>
      </c>
      <c r="J13" s="163">
        <v>322.50447277953748</v>
      </c>
      <c r="K13" s="163">
        <v>302.96625027978934</v>
      </c>
      <c r="L13" s="163">
        <v>158.34285178051366</v>
      </c>
      <c r="M13" s="163">
        <v>174.83596447820466</v>
      </c>
      <c r="N13" s="163">
        <v>97.205670819078946</v>
      </c>
      <c r="O13" s="163">
        <v>71.451999999999998</v>
      </c>
      <c r="P13" s="163">
        <v>79.344003000000001</v>
      </c>
      <c r="Q13" s="163">
        <v>99.398857000000007</v>
      </c>
      <c r="R13" s="163">
        <v>28.728999999999999</v>
      </c>
      <c r="S13" s="163">
        <v>18.413</v>
      </c>
      <c r="T13" s="163">
        <v>5.0010000000000003</v>
      </c>
      <c r="U13" s="163">
        <v>16.771000000000001</v>
      </c>
      <c r="V13" s="42" t="s">
        <v>4</v>
      </c>
      <c r="W13" s="164">
        <v>8</v>
      </c>
    </row>
    <row r="14" spans="2:23" ht="33" customHeight="1" x14ac:dyDescent="0.25">
      <c r="B14" s="159">
        <v>9</v>
      </c>
      <c r="C14" s="41" t="s">
        <v>68</v>
      </c>
      <c r="D14" s="141">
        <v>1067.8710468213876</v>
      </c>
      <c r="E14" s="141" t="s">
        <v>11</v>
      </c>
      <c r="F14" s="160" t="s">
        <v>11</v>
      </c>
      <c r="G14" s="160" t="s">
        <v>11</v>
      </c>
      <c r="H14" s="160">
        <v>15</v>
      </c>
      <c r="I14" s="160">
        <v>15</v>
      </c>
      <c r="J14" s="160">
        <v>15</v>
      </c>
      <c r="K14" s="160">
        <v>31.14674069684493</v>
      </c>
      <c r="L14" s="160">
        <v>87.09106916623044</v>
      </c>
      <c r="M14" s="160">
        <v>16.735829958312387</v>
      </c>
      <c r="N14" s="160">
        <v>20.684977</v>
      </c>
      <c r="O14" s="160">
        <v>20.91</v>
      </c>
      <c r="P14" s="160">
        <v>48.116990999999999</v>
      </c>
      <c r="Q14" s="160">
        <v>58.775438999999999</v>
      </c>
      <c r="R14" s="160">
        <v>150.22200000000001</v>
      </c>
      <c r="S14" s="160">
        <v>318.63799999999998</v>
      </c>
      <c r="T14" s="160">
        <v>107.352</v>
      </c>
      <c r="U14" s="160">
        <v>163.19800000000001</v>
      </c>
      <c r="V14" s="41" t="s">
        <v>12</v>
      </c>
      <c r="W14" s="161">
        <v>9</v>
      </c>
    </row>
    <row r="15" spans="2:23" ht="33" customHeight="1" x14ac:dyDescent="0.25">
      <c r="B15" s="162">
        <v>10</v>
      </c>
      <c r="C15" s="42" t="s">
        <v>72</v>
      </c>
      <c r="D15" s="146">
        <v>1003.5248113806908</v>
      </c>
      <c r="E15" s="146">
        <v>72.529650653017512</v>
      </c>
      <c r="F15" s="163">
        <v>83.171085931596394</v>
      </c>
      <c r="G15" s="163">
        <v>180.38497514522899</v>
      </c>
      <c r="H15" s="163">
        <v>132.5144551485356</v>
      </c>
      <c r="I15" s="163">
        <v>121.73859</v>
      </c>
      <c r="J15" s="163">
        <v>133.39118416806139</v>
      </c>
      <c r="K15" s="163">
        <v>73.444758628044767</v>
      </c>
      <c r="L15" s="163">
        <v>29.858115369727045</v>
      </c>
      <c r="M15" s="163">
        <v>24.286431902268649</v>
      </c>
      <c r="N15" s="163">
        <v>16.699887434210527</v>
      </c>
      <c r="O15" s="163">
        <v>31.428000000000001</v>
      </c>
      <c r="P15" s="163">
        <v>19.792679</v>
      </c>
      <c r="Q15" s="163">
        <v>22.781997999999998</v>
      </c>
      <c r="R15" s="163">
        <v>20.812000000000001</v>
      </c>
      <c r="S15" s="163">
        <v>13.035</v>
      </c>
      <c r="T15" s="163">
        <v>16.414000000000001</v>
      </c>
      <c r="U15" s="163">
        <v>11.242000000000001</v>
      </c>
      <c r="V15" s="42" t="s">
        <v>13</v>
      </c>
      <c r="W15" s="164">
        <v>10</v>
      </c>
    </row>
    <row r="16" spans="2:23" ht="33" customHeight="1" x14ac:dyDescent="0.25">
      <c r="B16" s="159">
        <v>11</v>
      </c>
      <c r="C16" s="41" t="s">
        <v>77</v>
      </c>
      <c r="D16" s="141">
        <v>947.91493104309427</v>
      </c>
      <c r="E16" s="141">
        <v>177.4140959787</v>
      </c>
      <c r="F16" s="160">
        <v>102.59179677</v>
      </c>
      <c r="G16" s="160">
        <v>56.06654855</v>
      </c>
      <c r="H16" s="160">
        <v>45.636580000000002</v>
      </c>
      <c r="I16" s="160">
        <v>45.636580000000002</v>
      </c>
      <c r="J16" s="160">
        <v>43.633809999999997</v>
      </c>
      <c r="K16" s="160">
        <v>110.304596</v>
      </c>
      <c r="L16" s="160">
        <v>91.378409810794039</v>
      </c>
      <c r="M16" s="160">
        <v>93.460019950000003</v>
      </c>
      <c r="N16" s="160">
        <v>110.6123249836</v>
      </c>
      <c r="O16" s="160">
        <v>57.509</v>
      </c>
      <c r="P16" s="160">
        <v>10.943337</v>
      </c>
      <c r="Q16" s="160">
        <v>2.7278319999999998</v>
      </c>
      <c r="R16" s="160" t="s">
        <v>11</v>
      </c>
      <c r="S16" s="160" t="s">
        <v>11</v>
      </c>
      <c r="T16" s="160" t="s">
        <v>11</v>
      </c>
      <c r="U16" s="160" t="s">
        <v>11</v>
      </c>
      <c r="V16" s="41" t="s">
        <v>30</v>
      </c>
      <c r="W16" s="161">
        <v>11</v>
      </c>
    </row>
    <row r="17" spans="2:23" ht="33" customHeight="1" x14ac:dyDescent="0.25">
      <c r="B17" s="162">
        <v>12</v>
      </c>
      <c r="C17" s="42" t="s">
        <v>78</v>
      </c>
      <c r="D17" s="146">
        <v>676.87730599303598</v>
      </c>
      <c r="E17" s="146">
        <v>93.876574619884991</v>
      </c>
      <c r="F17" s="163">
        <v>50.536725225967885</v>
      </c>
      <c r="G17" s="163">
        <v>111.4626618745411</v>
      </c>
      <c r="H17" s="163">
        <v>13.5621246053795</v>
      </c>
      <c r="I17" s="163">
        <v>3.4283649999999999</v>
      </c>
      <c r="J17" s="163">
        <v>23.522888047413179</v>
      </c>
      <c r="K17" s="163">
        <v>37.215922918038189</v>
      </c>
      <c r="L17" s="163">
        <v>34.298903002481389</v>
      </c>
      <c r="M17" s="163">
        <v>39.116820597355954</v>
      </c>
      <c r="N17" s="163">
        <v>38.286786101973689</v>
      </c>
      <c r="O17" s="163">
        <v>58.957999999999998</v>
      </c>
      <c r="P17" s="163">
        <v>11.440248</v>
      </c>
      <c r="Q17" s="163">
        <v>22.041285999999999</v>
      </c>
      <c r="R17" s="163">
        <v>44.59</v>
      </c>
      <c r="S17" s="163">
        <v>52.969000000000001</v>
      </c>
      <c r="T17" s="163">
        <v>38</v>
      </c>
      <c r="U17" s="163">
        <v>3.5710000000000002</v>
      </c>
      <c r="V17" s="42" t="s">
        <v>18</v>
      </c>
      <c r="W17" s="164">
        <v>12</v>
      </c>
    </row>
    <row r="18" spans="2:23" ht="33" customHeight="1" x14ac:dyDescent="0.25">
      <c r="B18" s="159">
        <v>13</v>
      </c>
      <c r="C18" s="41" t="s">
        <v>71</v>
      </c>
      <c r="D18" s="141">
        <v>652.75287400000002</v>
      </c>
      <c r="E18" s="141" t="s">
        <v>11</v>
      </c>
      <c r="F18" s="160" t="s">
        <v>11</v>
      </c>
      <c r="G18" s="160" t="s">
        <v>11</v>
      </c>
      <c r="H18" s="160" t="s">
        <v>11</v>
      </c>
      <c r="I18" s="160" t="s">
        <v>11</v>
      </c>
      <c r="J18" s="160" t="s">
        <v>11</v>
      </c>
      <c r="K18" s="160" t="s">
        <v>11</v>
      </c>
      <c r="L18" s="160">
        <v>35.254536000000002</v>
      </c>
      <c r="M18" s="160">
        <v>35.254536000000002</v>
      </c>
      <c r="N18" s="160">
        <v>35.254536000000002</v>
      </c>
      <c r="O18" s="160">
        <v>35.255000000000003</v>
      </c>
      <c r="P18" s="160">
        <v>50</v>
      </c>
      <c r="Q18" s="160">
        <v>58.036266000000005</v>
      </c>
      <c r="R18" s="160">
        <v>74.635999999999996</v>
      </c>
      <c r="S18" s="160">
        <v>104.09699999999999</v>
      </c>
      <c r="T18" s="160">
        <v>31.875</v>
      </c>
      <c r="U18" s="160">
        <v>193.09</v>
      </c>
      <c r="V18" s="41" t="s">
        <v>74</v>
      </c>
      <c r="W18" s="161">
        <v>13</v>
      </c>
    </row>
    <row r="19" spans="2:23" ht="33" customHeight="1" x14ac:dyDescent="0.25">
      <c r="B19" s="162">
        <v>14</v>
      </c>
      <c r="C19" s="42" t="s">
        <v>61</v>
      </c>
      <c r="D19" s="146">
        <v>491.36979416488083</v>
      </c>
      <c r="E19" s="146">
        <v>12.511491701508701</v>
      </c>
      <c r="F19" s="163" t="s">
        <v>11</v>
      </c>
      <c r="G19" s="163" t="s">
        <v>11</v>
      </c>
      <c r="H19" s="163">
        <v>11.9170990205454</v>
      </c>
      <c r="I19" s="163">
        <v>9.0310539999999992</v>
      </c>
      <c r="J19" s="163">
        <v>10.39830541894853</v>
      </c>
      <c r="K19" s="163">
        <v>15.593591301843317</v>
      </c>
      <c r="L19" s="163">
        <v>16.843433990074441</v>
      </c>
      <c r="M19" s="163">
        <v>22.663371150644689</v>
      </c>
      <c r="N19" s="163">
        <v>24.010378581315788</v>
      </c>
      <c r="O19" s="163">
        <v>25.824999999999999</v>
      </c>
      <c r="P19" s="163">
        <v>65.033152999999999</v>
      </c>
      <c r="Q19" s="163">
        <v>70.869916000000003</v>
      </c>
      <c r="R19" s="163">
        <v>76.231999999999999</v>
      </c>
      <c r="S19" s="163">
        <v>51.284999999999997</v>
      </c>
      <c r="T19" s="163">
        <v>47.843000000000004</v>
      </c>
      <c r="U19" s="163">
        <v>31.312999999999999</v>
      </c>
      <c r="V19" s="42" t="s">
        <v>2</v>
      </c>
      <c r="W19" s="164">
        <v>14</v>
      </c>
    </row>
    <row r="20" spans="2:23" ht="33" customHeight="1" x14ac:dyDescent="0.25">
      <c r="B20" s="159">
        <v>15</v>
      </c>
      <c r="C20" s="41" t="s">
        <v>73</v>
      </c>
      <c r="D20" s="141">
        <v>477.88575101286932</v>
      </c>
      <c r="E20" s="141">
        <v>22.832216532359091</v>
      </c>
      <c r="F20" s="160">
        <v>21.981661245573601</v>
      </c>
      <c r="G20" s="160">
        <v>41.079945991916503</v>
      </c>
      <c r="H20" s="160">
        <v>30.569602197293801</v>
      </c>
      <c r="I20" s="160">
        <v>27.687681000000001</v>
      </c>
      <c r="J20" s="160">
        <v>31.712634141737741</v>
      </c>
      <c r="K20" s="160">
        <v>45.486157340355497</v>
      </c>
      <c r="L20" s="160">
        <v>17.436805013234078</v>
      </c>
      <c r="M20" s="160">
        <v>13.834955993308306</v>
      </c>
      <c r="N20" s="160">
        <v>16.763952557090725</v>
      </c>
      <c r="O20" s="160">
        <v>15.71</v>
      </c>
      <c r="P20" s="160">
        <v>38.991410999999999</v>
      </c>
      <c r="Q20" s="160">
        <v>46.074728</v>
      </c>
      <c r="R20" s="160">
        <v>36.523000000000003</v>
      </c>
      <c r="S20" s="160">
        <v>33.640999999999998</v>
      </c>
      <c r="T20" s="160">
        <v>28.233000000000001</v>
      </c>
      <c r="U20" s="160">
        <v>9.327</v>
      </c>
      <c r="V20" s="41" t="s">
        <v>14</v>
      </c>
      <c r="W20" s="161">
        <v>15</v>
      </c>
    </row>
    <row r="21" spans="2:23" ht="33" customHeight="1" x14ac:dyDescent="0.25">
      <c r="B21" s="162">
        <v>16</v>
      </c>
      <c r="C21" s="42" t="s">
        <v>70</v>
      </c>
      <c r="D21" s="146">
        <v>314.28624061193153</v>
      </c>
      <c r="E21" s="146">
        <v>18.4635909909757</v>
      </c>
      <c r="F21" s="163" t="s">
        <v>11</v>
      </c>
      <c r="G21" s="163" t="s">
        <v>11</v>
      </c>
      <c r="H21" s="163">
        <v>21.424657597439801</v>
      </c>
      <c r="I21" s="163">
        <v>9.5134100000000004</v>
      </c>
      <c r="J21" s="163">
        <v>8.1751670395093257</v>
      </c>
      <c r="K21" s="163">
        <v>10.188830568466097</v>
      </c>
      <c r="L21" s="163">
        <v>7.2251291861042182</v>
      </c>
      <c r="M21" s="163">
        <v>8.4766766175942525</v>
      </c>
      <c r="N21" s="163">
        <v>9.2705296118421057</v>
      </c>
      <c r="O21" s="163">
        <v>27.422999999999998</v>
      </c>
      <c r="P21" s="163">
        <v>36.180737999999998</v>
      </c>
      <c r="Q21" s="163">
        <v>42.234510999999998</v>
      </c>
      <c r="R21" s="163">
        <v>46.771000000000001</v>
      </c>
      <c r="S21" s="163">
        <v>25.023</v>
      </c>
      <c r="T21" s="163">
        <v>26.713999999999999</v>
      </c>
      <c r="U21" s="163">
        <v>17.202000000000002</v>
      </c>
      <c r="V21" s="42" t="s">
        <v>7</v>
      </c>
      <c r="W21" s="164">
        <v>16</v>
      </c>
    </row>
    <row r="22" spans="2:23" ht="33" customHeight="1" x14ac:dyDescent="0.25">
      <c r="B22" s="159">
        <v>17</v>
      </c>
      <c r="C22" s="41" t="s">
        <v>87</v>
      </c>
      <c r="D22" s="141">
        <v>205.818468</v>
      </c>
      <c r="E22" s="141" t="s">
        <v>11</v>
      </c>
      <c r="F22" s="160" t="s">
        <v>11</v>
      </c>
      <c r="G22" s="160" t="s">
        <v>11</v>
      </c>
      <c r="H22" s="160" t="s">
        <v>11</v>
      </c>
      <c r="I22" s="160" t="s">
        <v>11</v>
      </c>
      <c r="J22" s="160" t="s">
        <v>11</v>
      </c>
      <c r="K22" s="160" t="s">
        <v>11</v>
      </c>
      <c r="L22" s="160" t="s">
        <v>11</v>
      </c>
      <c r="M22" s="160" t="s">
        <v>11</v>
      </c>
      <c r="N22" s="160" t="s">
        <v>11</v>
      </c>
      <c r="O22" s="160">
        <v>43.966000000000001</v>
      </c>
      <c r="P22" s="160">
        <v>42.862809999999996</v>
      </c>
      <c r="Q22" s="160">
        <v>30.835657999999999</v>
      </c>
      <c r="R22" s="160">
        <v>30.402999999999999</v>
      </c>
      <c r="S22" s="160">
        <v>37.031999999999996</v>
      </c>
      <c r="T22" s="160">
        <v>8.5350000000000001</v>
      </c>
      <c r="U22" s="160">
        <v>12.183999999999999</v>
      </c>
      <c r="V22" s="41" t="s">
        <v>19</v>
      </c>
      <c r="W22" s="161">
        <v>17</v>
      </c>
    </row>
    <row r="23" spans="2:23" ht="33" customHeight="1" x14ac:dyDescent="0.25">
      <c r="B23" s="162">
        <v>18</v>
      </c>
      <c r="C23" s="42" t="s">
        <v>79</v>
      </c>
      <c r="D23" s="146">
        <v>27.609387829999999</v>
      </c>
      <c r="E23" s="146">
        <v>4.9353878299999998</v>
      </c>
      <c r="F23" s="163" t="s">
        <v>11</v>
      </c>
      <c r="G23" s="163" t="s">
        <v>11</v>
      </c>
      <c r="H23" s="163" t="s">
        <v>11</v>
      </c>
      <c r="I23" s="163" t="s">
        <v>11</v>
      </c>
      <c r="J23" s="163" t="s">
        <v>11</v>
      </c>
      <c r="K23" s="163">
        <v>5</v>
      </c>
      <c r="L23" s="163">
        <v>5</v>
      </c>
      <c r="M23" s="163">
        <v>5</v>
      </c>
      <c r="N23" s="163">
        <v>5</v>
      </c>
      <c r="O23" s="163">
        <v>1.6739999999999999</v>
      </c>
      <c r="P23" s="163">
        <v>1</v>
      </c>
      <c r="Q23" s="163" t="s">
        <v>11</v>
      </c>
      <c r="R23" s="163" t="s">
        <v>11</v>
      </c>
      <c r="S23" s="163" t="s">
        <v>11</v>
      </c>
      <c r="T23" s="163" t="s">
        <v>11</v>
      </c>
      <c r="U23" s="163" t="s">
        <v>11</v>
      </c>
      <c r="V23" s="42" t="s">
        <v>20</v>
      </c>
      <c r="W23" s="164">
        <v>18</v>
      </c>
    </row>
    <row r="24" spans="2:23" s="52" customFormat="1" ht="33" customHeight="1" x14ac:dyDescent="0.3">
      <c r="B24" s="239" t="s">
        <v>88</v>
      </c>
      <c r="C24" s="240"/>
      <c r="D24" s="57">
        <v>21428.992145480021</v>
      </c>
      <c r="E24" s="57">
        <v>2158.8834556225065</v>
      </c>
      <c r="F24" s="57">
        <v>2221.5913729299173</v>
      </c>
      <c r="G24" s="57">
        <v>1758.9755515540628</v>
      </c>
      <c r="H24" s="57">
        <v>1395.0966947406873</v>
      </c>
      <c r="I24" s="57">
        <v>1121.1635070000002</v>
      </c>
      <c r="J24" s="57">
        <v>1333.0159430751601</v>
      </c>
      <c r="K24" s="57">
        <v>1353.603429276983</v>
      </c>
      <c r="L24" s="57">
        <v>1221.3544073692715</v>
      </c>
      <c r="M24" s="57">
        <v>1119.7175906824239</v>
      </c>
      <c r="N24" s="57">
        <v>1010.092936229</v>
      </c>
      <c r="O24" s="57">
        <v>740.92600000000004</v>
      </c>
      <c r="P24" s="57">
        <v>1067.8800960000001</v>
      </c>
      <c r="Q24" s="57">
        <v>1432.7671610000002</v>
      </c>
      <c r="R24" s="57">
        <v>1193.5529999999999</v>
      </c>
      <c r="S24" s="57">
        <v>1009.6729999999999</v>
      </c>
      <c r="T24" s="57">
        <v>509.49400000000003</v>
      </c>
      <c r="U24" s="57">
        <v>781.20400000000006</v>
      </c>
      <c r="V24" s="240" t="s">
        <v>21</v>
      </c>
      <c r="W24" s="241"/>
    </row>
    <row r="25" spans="2:23" ht="33" customHeight="1" x14ac:dyDescent="0.25">
      <c r="B25" s="159">
        <v>1</v>
      </c>
      <c r="C25" s="41" t="s">
        <v>80</v>
      </c>
      <c r="D25" s="141">
        <v>3227.2371812185447</v>
      </c>
      <c r="E25" s="141" t="s">
        <v>11</v>
      </c>
      <c r="F25" s="153">
        <v>355.53160095999999</v>
      </c>
      <c r="G25" s="153">
        <v>683.64580182872203</v>
      </c>
      <c r="H25" s="153">
        <v>528.20000000000005</v>
      </c>
      <c r="I25" s="153">
        <v>207.90883400000001</v>
      </c>
      <c r="J25" s="153">
        <v>350.01339034517656</v>
      </c>
      <c r="K25" s="153">
        <v>167.25806138907174</v>
      </c>
      <c r="L25" s="153">
        <v>138.95919728220844</v>
      </c>
      <c r="M25" s="153">
        <v>126.79578463968174</v>
      </c>
      <c r="N25" s="153">
        <v>68.673252773684212</v>
      </c>
      <c r="O25" s="153">
        <v>101.015</v>
      </c>
      <c r="P25" s="153">
        <v>130.75809900000002</v>
      </c>
      <c r="Q25" s="153">
        <v>62.042158999999998</v>
      </c>
      <c r="R25" s="153">
        <v>73.385999999999996</v>
      </c>
      <c r="S25" s="153">
        <v>50.771999999999998</v>
      </c>
      <c r="T25" s="153">
        <v>72.102000000000004</v>
      </c>
      <c r="U25" s="153">
        <v>110.176</v>
      </c>
      <c r="V25" s="41" t="s">
        <v>23</v>
      </c>
      <c r="W25" s="161">
        <v>1</v>
      </c>
    </row>
    <row r="26" spans="2:23" ht="33" customHeight="1" x14ac:dyDescent="0.25">
      <c r="B26" s="162">
        <v>2</v>
      </c>
      <c r="C26" s="42" t="s">
        <v>81</v>
      </c>
      <c r="D26" s="146">
        <v>1609.6791892942122</v>
      </c>
      <c r="E26" s="146" t="s">
        <v>11</v>
      </c>
      <c r="F26" s="154">
        <v>211.37118240999999</v>
      </c>
      <c r="G26" s="154">
        <v>276.85131115999997</v>
      </c>
      <c r="H26" s="154">
        <v>89.1</v>
      </c>
      <c r="I26" s="154">
        <v>52.922440000000002</v>
      </c>
      <c r="J26" s="154">
        <v>43.294328142881696</v>
      </c>
      <c r="K26" s="154">
        <v>79.665323877067152</v>
      </c>
      <c r="L26" s="154">
        <v>27.199542480605462</v>
      </c>
      <c r="M26" s="154">
        <v>26.521144036611712</v>
      </c>
      <c r="N26" s="154">
        <v>15.314598187046053</v>
      </c>
      <c r="O26" s="154">
        <v>35.218000000000004</v>
      </c>
      <c r="P26" s="154">
        <v>166.04347300000001</v>
      </c>
      <c r="Q26" s="154">
        <v>194.44584599999999</v>
      </c>
      <c r="R26" s="154">
        <v>123.71599999999999</v>
      </c>
      <c r="S26" s="154">
        <v>95.525999999999996</v>
      </c>
      <c r="T26" s="154">
        <v>73.462999999999994</v>
      </c>
      <c r="U26" s="154">
        <v>99.027000000000001</v>
      </c>
      <c r="V26" s="42" t="s">
        <v>22</v>
      </c>
      <c r="W26" s="164">
        <v>2</v>
      </c>
    </row>
    <row r="27" spans="2:23" ht="33" customHeight="1" x14ac:dyDescent="0.25">
      <c r="B27" s="159">
        <v>3</v>
      </c>
      <c r="C27" s="41" t="s">
        <v>82</v>
      </c>
      <c r="D27" s="141">
        <v>167.05883678366632</v>
      </c>
      <c r="E27" s="141" t="s">
        <v>11</v>
      </c>
      <c r="F27" s="153" t="s">
        <v>11</v>
      </c>
      <c r="G27" s="153" t="s">
        <v>11</v>
      </c>
      <c r="H27" s="153">
        <v>5.2</v>
      </c>
      <c r="I27" s="153">
        <v>2.15387</v>
      </c>
      <c r="J27" s="153">
        <v>0.47810497456056666</v>
      </c>
      <c r="K27" s="153">
        <v>3.9641216787063858</v>
      </c>
      <c r="L27" s="153">
        <v>3.3494745839007445</v>
      </c>
      <c r="M27" s="153">
        <v>11.746614105709154</v>
      </c>
      <c r="N27" s="153">
        <v>12.233739440789476</v>
      </c>
      <c r="O27" s="153">
        <v>1.37</v>
      </c>
      <c r="P27" s="153">
        <v>10.808038</v>
      </c>
      <c r="Q27" s="153">
        <v>12.899874000000001</v>
      </c>
      <c r="R27" s="153">
        <v>31.352</v>
      </c>
      <c r="S27" s="153">
        <v>22.06</v>
      </c>
      <c r="T27" s="153">
        <v>25.754000000000001</v>
      </c>
      <c r="U27" s="153">
        <v>23.689</v>
      </c>
      <c r="V27" s="41" t="s">
        <v>24</v>
      </c>
      <c r="W27" s="161">
        <v>3</v>
      </c>
    </row>
    <row r="28" spans="2:23" ht="33" customHeight="1" x14ac:dyDescent="0.25">
      <c r="B28" s="162">
        <v>4</v>
      </c>
      <c r="C28" s="42" t="s">
        <v>83</v>
      </c>
      <c r="D28" s="146">
        <v>232.59998503</v>
      </c>
      <c r="E28" s="146" t="s">
        <v>11</v>
      </c>
      <c r="F28" s="154">
        <v>108.90739744</v>
      </c>
      <c r="G28" s="154">
        <v>105.90593159000001</v>
      </c>
      <c r="H28" s="154" t="s">
        <v>11</v>
      </c>
      <c r="I28" s="154" t="s">
        <v>11</v>
      </c>
      <c r="J28" s="154" t="s">
        <v>11</v>
      </c>
      <c r="K28" s="154" t="s">
        <v>11</v>
      </c>
      <c r="L28" s="154" t="s">
        <v>11</v>
      </c>
      <c r="M28" s="154" t="s">
        <v>11</v>
      </c>
      <c r="N28" s="154" t="s">
        <v>11</v>
      </c>
      <c r="O28" s="154" t="s">
        <v>11</v>
      </c>
      <c r="P28" s="154" t="s">
        <v>11</v>
      </c>
      <c r="Q28" s="154">
        <v>1.5746560000000001</v>
      </c>
      <c r="R28" s="154">
        <v>8.5380000000000003</v>
      </c>
      <c r="S28" s="154">
        <v>7.4169999999999998</v>
      </c>
      <c r="T28" s="154">
        <v>0.19400000000000001</v>
      </c>
      <c r="U28" s="154">
        <v>6.3E-2</v>
      </c>
      <c r="V28" s="42" t="s">
        <v>25</v>
      </c>
      <c r="W28" s="164">
        <v>4</v>
      </c>
    </row>
    <row r="29" spans="2:23" ht="33" customHeight="1" x14ac:dyDescent="0.25">
      <c r="B29" s="159">
        <v>5</v>
      </c>
      <c r="C29" s="41" t="s">
        <v>84</v>
      </c>
      <c r="D29" s="141">
        <v>1.236</v>
      </c>
      <c r="E29" s="141" t="s">
        <v>11</v>
      </c>
      <c r="F29" s="153" t="s">
        <v>11</v>
      </c>
      <c r="G29" s="153" t="s">
        <v>11</v>
      </c>
      <c r="H29" s="153" t="s">
        <v>11</v>
      </c>
      <c r="I29" s="153" t="s">
        <v>11</v>
      </c>
      <c r="J29" s="153" t="s">
        <v>11</v>
      </c>
      <c r="K29" s="153" t="s">
        <v>11</v>
      </c>
      <c r="L29" s="153" t="s">
        <v>11</v>
      </c>
      <c r="M29" s="153" t="s">
        <v>11</v>
      </c>
      <c r="N29" s="153" t="s">
        <v>11</v>
      </c>
      <c r="O29" s="153" t="s">
        <v>11</v>
      </c>
      <c r="P29" s="153" t="s">
        <v>11</v>
      </c>
      <c r="Q29" s="153" t="s">
        <v>11</v>
      </c>
      <c r="R29" s="153" t="s">
        <v>11</v>
      </c>
      <c r="S29" s="153" t="s">
        <v>11</v>
      </c>
      <c r="T29" s="153">
        <v>1.135</v>
      </c>
      <c r="U29" s="153">
        <v>0.10100000000000001</v>
      </c>
      <c r="V29" s="41" t="s">
        <v>26</v>
      </c>
      <c r="W29" s="161">
        <v>5</v>
      </c>
    </row>
    <row r="30" spans="2:23" ht="33" customHeight="1" x14ac:dyDescent="0.25">
      <c r="B30" s="162">
        <v>6</v>
      </c>
      <c r="C30" s="42" t="s">
        <v>85</v>
      </c>
      <c r="D30" s="146">
        <v>1742.508940155918</v>
      </c>
      <c r="E30" s="146" t="s">
        <v>11</v>
      </c>
      <c r="F30" s="154">
        <v>166.33107586852688</v>
      </c>
      <c r="G30" s="154">
        <v>862.8</v>
      </c>
      <c r="H30" s="154">
        <v>52.5</v>
      </c>
      <c r="I30" s="154">
        <v>33.03</v>
      </c>
      <c r="J30" s="154">
        <v>107.13468239655334</v>
      </c>
      <c r="K30" s="154">
        <v>37.222601895984198</v>
      </c>
      <c r="L30" s="154">
        <v>12.712788284532671</v>
      </c>
      <c r="M30" s="154">
        <v>40.349851424840878</v>
      </c>
      <c r="N30" s="154">
        <v>20.745976285480264</v>
      </c>
      <c r="O30" s="154">
        <v>209.05</v>
      </c>
      <c r="P30" s="154">
        <v>134.56302299999999</v>
      </c>
      <c r="Q30" s="154">
        <v>19.674941</v>
      </c>
      <c r="R30" s="154">
        <v>10.273</v>
      </c>
      <c r="S30" s="154">
        <v>11.928000000000001</v>
      </c>
      <c r="T30" s="154">
        <v>18.728000000000002</v>
      </c>
      <c r="U30" s="154">
        <v>5.4649999999999999</v>
      </c>
      <c r="V30" s="42" t="s">
        <v>27</v>
      </c>
      <c r="W30" s="164">
        <v>6</v>
      </c>
    </row>
    <row r="31" spans="2:23" ht="42" customHeight="1" x14ac:dyDescent="0.25">
      <c r="B31" s="239" t="s">
        <v>86</v>
      </c>
      <c r="C31" s="240"/>
      <c r="D31" s="57">
        <v>6266.9678020278006</v>
      </c>
      <c r="E31" s="57">
        <v>764.32828841669868</v>
      </c>
      <c r="F31" s="57">
        <v>842.14125667852682</v>
      </c>
      <c r="G31" s="57">
        <v>1215.8507141241807</v>
      </c>
      <c r="H31" s="57">
        <v>675</v>
      </c>
      <c r="I31" s="57">
        <v>296.01514399999996</v>
      </c>
      <c r="J31" s="57">
        <v>500.92050585917212</v>
      </c>
      <c r="K31" s="57">
        <v>288.11010884082941</v>
      </c>
      <c r="L31" s="57">
        <v>182.22100263124733</v>
      </c>
      <c r="M31" s="57">
        <v>205.41339420684346</v>
      </c>
      <c r="N31" s="57">
        <v>116.96756668700002</v>
      </c>
      <c r="O31" s="57">
        <v>346.65300000000002</v>
      </c>
      <c r="P31" s="57">
        <v>442.17263300000002</v>
      </c>
      <c r="Q31" s="57">
        <v>290.63747599999999</v>
      </c>
      <c r="R31" s="57">
        <v>247.26499999999999</v>
      </c>
      <c r="S31" s="57">
        <v>187.703</v>
      </c>
      <c r="T31" s="57">
        <v>191.37599999999998</v>
      </c>
      <c r="U31" s="57">
        <v>238.52099999999999</v>
      </c>
      <c r="V31" s="240" t="s">
        <v>28</v>
      </c>
      <c r="W31" s="241"/>
    </row>
    <row r="32" spans="2:23" ht="28.5" customHeight="1" x14ac:dyDescent="0.25">
      <c r="B32" s="231" t="s">
        <v>110</v>
      </c>
      <c r="C32" s="232"/>
      <c r="D32" s="58">
        <v>27695.959947507821</v>
      </c>
      <c r="E32" s="58">
        <v>2923.2117440392053</v>
      </c>
      <c r="F32" s="58">
        <v>3063.7326296084439</v>
      </c>
      <c r="G32" s="58">
        <v>2974.8262656782435</v>
      </c>
      <c r="H32" s="58">
        <v>2070.0966947406873</v>
      </c>
      <c r="I32" s="58">
        <v>1417.1786510000002</v>
      </c>
      <c r="J32" s="58">
        <v>1833.93644893433</v>
      </c>
      <c r="K32" s="58">
        <v>1641.7135381178125</v>
      </c>
      <c r="L32" s="58">
        <v>1403.58</v>
      </c>
      <c r="M32" s="58">
        <v>1325.1309848892674</v>
      </c>
      <c r="N32" s="58">
        <v>1127.0605029159999</v>
      </c>
      <c r="O32" s="58">
        <v>1087.5790000000002</v>
      </c>
      <c r="P32" s="58">
        <v>1510.052729</v>
      </c>
      <c r="Q32" s="58">
        <v>1723.4046370000001</v>
      </c>
      <c r="R32" s="58">
        <v>1440.8179999999998</v>
      </c>
      <c r="S32" s="58">
        <v>1197.376</v>
      </c>
      <c r="T32" s="43">
        <v>700.87</v>
      </c>
      <c r="U32" s="58">
        <v>1019.72</v>
      </c>
      <c r="V32" s="232" t="s">
        <v>54</v>
      </c>
      <c r="W32" s="233"/>
    </row>
    <row r="33" spans="2:23" ht="23.85" customHeight="1" x14ac:dyDescent="0.25">
      <c r="B33" s="40" t="s">
        <v>121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 t="s">
        <v>116</v>
      </c>
    </row>
  </sheetData>
  <mergeCells count="8">
    <mergeCell ref="B32:C32"/>
    <mergeCell ref="V32:W32"/>
    <mergeCell ref="B3:W3"/>
    <mergeCell ref="B4:W4"/>
    <mergeCell ref="B24:C24"/>
    <mergeCell ref="V24:W24"/>
    <mergeCell ref="B31:C31"/>
    <mergeCell ref="V31:W31"/>
  </mergeCells>
  <printOptions horizontalCentered="1" verticalCentered="1"/>
  <pageMargins left="0" right="0" top="0" bottom="0" header="0" footer="0"/>
  <pageSetup scale="54" orientation="landscape" r:id="rId1"/>
  <colBreaks count="1" manualBreakCount="1">
    <brk id="2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28B94-DB84-4CF9-AA0E-30889142C205}">
  <sheetPr>
    <tabColor rgb="FF92D050"/>
  </sheetPr>
  <dimension ref="A1:R66"/>
  <sheetViews>
    <sheetView showGridLines="0" zoomScale="96" zoomScaleNormal="96" workbookViewId="0">
      <selection activeCell="J1" sqref="J1"/>
    </sheetView>
  </sheetViews>
  <sheetFormatPr defaultColWidth="9.140625" defaultRowHeight="15" x14ac:dyDescent="0.25"/>
  <cols>
    <col min="1" max="1" width="40.5703125" style="32" customWidth="1"/>
    <col min="2" max="2" width="14" style="32" customWidth="1"/>
    <col min="3" max="4" width="13.85546875" style="32" customWidth="1"/>
    <col min="5" max="5" width="28.5703125" style="32" customWidth="1"/>
    <col min="6" max="6" width="6.28515625" style="32" customWidth="1"/>
    <col min="7" max="7" width="22.7109375" style="32" customWidth="1"/>
    <col min="8" max="8" width="6.85546875" style="32" customWidth="1"/>
    <col min="9" max="10" width="9.140625" style="32"/>
    <col min="11" max="12" width="19" style="32" customWidth="1"/>
    <col min="13" max="17" width="9.140625" style="32"/>
    <col min="18" max="18" width="9.5703125" style="32" customWidth="1"/>
    <col min="19" max="19" width="9.140625" style="32"/>
    <col min="20" max="20" width="12" style="32" customWidth="1"/>
    <col min="21" max="16384" width="9.140625" style="32"/>
  </cols>
  <sheetData>
    <row r="1" spans="1:18" ht="51.75" customHeight="1" x14ac:dyDescent="0.25">
      <c r="A1" s="211" t="s">
        <v>162</v>
      </c>
      <c r="B1" s="212"/>
      <c r="C1" s="212"/>
      <c r="D1" s="212"/>
      <c r="E1" s="213"/>
    </row>
    <row r="2" spans="1:18" ht="39" customHeight="1" x14ac:dyDescent="0.25">
      <c r="A2" s="214" t="s">
        <v>163</v>
      </c>
      <c r="B2" s="215"/>
      <c r="C2" s="215"/>
      <c r="D2" s="215"/>
      <c r="E2" s="216"/>
    </row>
    <row r="3" spans="1:18" ht="112.5" customHeight="1" x14ac:dyDescent="0.25">
      <c r="A3" s="122" t="s">
        <v>152</v>
      </c>
      <c r="B3" s="123" t="s">
        <v>151</v>
      </c>
      <c r="C3" s="123" t="s">
        <v>164</v>
      </c>
      <c r="D3" s="123" t="s">
        <v>165</v>
      </c>
      <c r="E3" s="124" t="s">
        <v>134</v>
      </c>
    </row>
    <row r="4" spans="1:18" ht="34.5" customHeight="1" x14ac:dyDescent="0.25">
      <c r="A4" s="125" t="s">
        <v>150</v>
      </c>
      <c r="B4" s="126">
        <v>1.1599999999999966</v>
      </c>
      <c r="C4" s="127">
        <v>35.75</v>
      </c>
      <c r="D4" s="128">
        <v>34.590000000000003</v>
      </c>
      <c r="E4" s="129" t="s">
        <v>149</v>
      </c>
    </row>
    <row r="5" spans="1:18" ht="34.5" customHeight="1" x14ac:dyDescent="0.25">
      <c r="A5" s="130" t="s">
        <v>135</v>
      </c>
      <c r="B5" s="131">
        <v>3.2600000000000016</v>
      </c>
      <c r="C5" s="132">
        <v>27.76</v>
      </c>
      <c r="D5" s="133">
        <v>24.5</v>
      </c>
      <c r="E5" s="134" t="s">
        <v>146</v>
      </c>
    </row>
    <row r="6" spans="1:18" ht="34.5" customHeight="1" x14ac:dyDescent="0.25">
      <c r="A6" s="125" t="s">
        <v>148</v>
      </c>
      <c r="B6" s="126">
        <v>-15.440000000000001</v>
      </c>
      <c r="C6" s="127">
        <v>16.09</v>
      </c>
      <c r="D6" s="128">
        <v>31.53</v>
      </c>
      <c r="E6" s="129" t="s">
        <v>147</v>
      </c>
    </row>
    <row r="7" spans="1:18" ht="34.5" customHeight="1" x14ac:dyDescent="0.25">
      <c r="A7" s="130" t="s">
        <v>142</v>
      </c>
      <c r="B7" s="131">
        <v>3.8500000000000005</v>
      </c>
      <c r="C7" s="132">
        <v>6.15</v>
      </c>
      <c r="D7" s="133">
        <v>2.2999999999999998</v>
      </c>
      <c r="E7" s="134" t="s">
        <v>143</v>
      </c>
    </row>
    <row r="8" spans="1:18" ht="34.5" customHeight="1" x14ac:dyDescent="0.25">
      <c r="A8" s="125" t="s">
        <v>140</v>
      </c>
      <c r="B8" s="126">
        <v>3.8400000000000003</v>
      </c>
      <c r="C8" s="127">
        <v>5.28</v>
      </c>
      <c r="D8" s="128">
        <v>1.44</v>
      </c>
      <c r="E8" s="129" t="s">
        <v>141</v>
      </c>
    </row>
    <row r="9" spans="1:18" ht="34.5" customHeight="1" x14ac:dyDescent="0.25">
      <c r="A9" s="130" t="s">
        <v>136</v>
      </c>
      <c r="B9" s="131">
        <v>0.62000000000000011</v>
      </c>
      <c r="C9" s="132">
        <v>3.16</v>
      </c>
      <c r="D9" s="133">
        <v>2.54</v>
      </c>
      <c r="E9" s="134" t="s">
        <v>137</v>
      </c>
    </row>
    <row r="10" spans="1:18" ht="42" customHeight="1" x14ac:dyDescent="0.25">
      <c r="A10" s="135" t="s">
        <v>145</v>
      </c>
      <c r="B10" s="126">
        <v>0.37999999999999989</v>
      </c>
      <c r="C10" s="127">
        <v>2.81</v>
      </c>
      <c r="D10" s="128">
        <v>2.4300000000000002</v>
      </c>
      <c r="E10" s="129" t="s">
        <v>138</v>
      </c>
    </row>
    <row r="11" spans="1:18" ht="29.25" customHeight="1" x14ac:dyDescent="0.25">
      <c r="A11" s="130" t="s">
        <v>166</v>
      </c>
      <c r="B11" s="131" t="s">
        <v>167</v>
      </c>
      <c r="C11" s="132">
        <v>2.13</v>
      </c>
      <c r="D11" s="133" t="s">
        <v>167</v>
      </c>
      <c r="E11" s="134" t="s">
        <v>168</v>
      </c>
    </row>
    <row r="12" spans="1:18" ht="29.25" customHeight="1" x14ac:dyDescent="0.25">
      <c r="A12" s="125" t="s">
        <v>139</v>
      </c>
      <c r="B12" s="126">
        <v>0.19999999999999996</v>
      </c>
      <c r="C12" s="127">
        <v>0.87</v>
      </c>
      <c r="D12" s="128">
        <v>0.67</v>
      </c>
      <c r="E12" s="129" t="s">
        <v>144</v>
      </c>
    </row>
    <row r="13" spans="1:18" ht="29.25" customHeight="1" x14ac:dyDescent="0.25">
      <c r="A13" s="88" t="s">
        <v>59</v>
      </c>
      <c r="B13" s="87"/>
      <c r="C13" s="86">
        <v>100.00000000000001</v>
      </c>
      <c r="D13" s="86">
        <v>100.00000000000001</v>
      </c>
      <c r="E13" s="85" t="s">
        <v>16</v>
      </c>
    </row>
    <row r="14" spans="1:18" x14ac:dyDescent="0.25">
      <c r="A14" s="53" t="s">
        <v>115</v>
      </c>
      <c r="B14" s="53"/>
      <c r="C14" s="53"/>
      <c r="D14" s="53"/>
      <c r="E14" s="53" t="s">
        <v>116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</row>
    <row r="28" ht="45" customHeight="1" x14ac:dyDescent="0.25"/>
    <row r="29" ht="53.25" customHeight="1" x14ac:dyDescent="0.25"/>
    <row r="52" ht="33.75" customHeight="1" x14ac:dyDescent="0.25"/>
    <row r="53" ht="34.5" customHeight="1" x14ac:dyDescent="0.25"/>
    <row r="54" ht="23.25" customHeight="1" x14ac:dyDescent="0.25"/>
    <row r="55" ht="23.25" customHeight="1" x14ac:dyDescent="0.25"/>
    <row r="56" ht="23.25" customHeight="1" x14ac:dyDescent="0.25"/>
    <row r="57" ht="36" customHeight="1" x14ac:dyDescent="0.25"/>
    <row r="58" ht="36" customHeight="1" x14ac:dyDescent="0.25"/>
    <row r="59" ht="36" customHeight="1" x14ac:dyDescent="0.25"/>
    <row r="60" ht="36" customHeight="1" x14ac:dyDescent="0.25"/>
    <row r="61" ht="36" customHeight="1" x14ac:dyDescent="0.25"/>
    <row r="62" ht="36" customHeight="1" x14ac:dyDescent="0.25"/>
    <row r="63" ht="36" customHeight="1" x14ac:dyDescent="0.25"/>
    <row r="64" ht="36" customHeight="1" x14ac:dyDescent="0.25"/>
    <row r="65" spans="10:10" ht="30" customHeight="1" x14ac:dyDescent="0.25"/>
    <row r="66" spans="10:10" x14ac:dyDescent="0.25">
      <c r="J66" s="84"/>
    </row>
  </sheetData>
  <mergeCells count="2">
    <mergeCell ref="A1:E1"/>
    <mergeCell ref="A2:E2"/>
  </mergeCells>
  <printOptions horizontalCentered="1" verticalCentered="1"/>
  <pageMargins left="0" right="0" top="0" bottom="0" header="0" footer="0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AC16A-A855-413A-A483-ABC821448BA3}">
  <sheetPr>
    <tabColor rgb="FF92D050"/>
  </sheetPr>
  <dimension ref="A1:G33"/>
  <sheetViews>
    <sheetView showGridLines="0" zoomScale="87" zoomScaleNormal="87" workbookViewId="0">
      <selection activeCell="Q9" sqref="Q9"/>
    </sheetView>
  </sheetViews>
  <sheetFormatPr defaultColWidth="9.140625" defaultRowHeight="15" x14ac:dyDescent="0.25"/>
  <cols>
    <col min="1" max="1" width="6.140625" style="34" customWidth="1"/>
    <col min="2" max="2" width="9.28515625" style="89" customWidth="1"/>
    <col min="3" max="3" width="27.5703125" style="90" customWidth="1"/>
    <col min="4" max="4" width="16.140625" style="34" customWidth="1"/>
    <col min="5" max="5" width="19.28515625" style="33" customWidth="1"/>
    <col min="6" max="6" width="24.28515625" style="90" customWidth="1"/>
    <col min="7" max="7" width="9.85546875" style="89" customWidth="1"/>
    <col min="8" max="16384" width="9.140625" style="34"/>
  </cols>
  <sheetData>
    <row r="1" spans="2:7" ht="16.5" customHeight="1" thickBot="1" x14ac:dyDescent="0.3"/>
    <row r="2" spans="2:7" s="38" customFormat="1" ht="30.75" customHeight="1" x14ac:dyDescent="0.25">
      <c r="B2" s="262" t="s">
        <v>182</v>
      </c>
      <c r="C2" s="263"/>
      <c r="D2" s="263"/>
      <c r="E2" s="263"/>
      <c r="F2" s="263"/>
      <c r="G2" s="264"/>
    </row>
    <row r="3" spans="2:7" s="38" customFormat="1" ht="30" customHeight="1" x14ac:dyDescent="0.25">
      <c r="B3" s="265" t="s">
        <v>183</v>
      </c>
      <c r="C3" s="266"/>
      <c r="D3" s="266"/>
      <c r="E3" s="266"/>
      <c r="F3" s="266"/>
      <c r="G3" s="267"/>
    </row>
    <row r="4" spans="2:7" ht="48" customHeight="1" thickBot="1" x14ac:dyDescent="0.3">
      <c r="B4" s="179" t="s">
        <v>184</v>
      </c>
      <c r="C4" s="180" t="s">
        <v>75</v>
      </c>
      <c r="D4" s="180" t="s">
        <v>155</v>
      </c>
      <c r="E4" s="180" t="s">
        <v>154</v>
      </c>
      <c r="F4" s="180" t="s">
        <v>0</v>
      </c>
      <c r="G4" s="181" t="s">
        <v>185</v>
      </c>
    </row>
    <row r="5" spans="2:7" ht="25.5" customHeight="1" x14ac:dyDescent="0.25">
      <c r="B5" s="182">
        <v>1</v>
      </c>
      <c r="C5" s="183" t="s">
        <v>67</v>
      </c>
      <c r="D5" s="184">
        <v>0.55261736974747755</v>
      </c>
      <c r="E5" s="185">
        <v>599.27850087670902</v>
      </c>
      <c r="F5" s="186" t="s">
        <v>6</v>
      </c>
      <c r="G5" s="187">
        <v>1</v>
      </c>
    </row>
    <row r="6" spans="2:7" ht="25.5" customHeight="1" x14ac:dyDescent="0.25">
      <c r="B6" s="188">
        <v>2</v>
      </c>
      <c r="C6" s="189" t="s">
        <v>72</v>
      </c>
      <c r="D6" s="190">
        <v>6.4106387731831804E-2</v>
      </c>
      <c r="E6" s="191">
        <v>69.519313072096168</v>
      </c>
      <c r="F6" s="189" t="s">
        <v>13</v>
      </c>
      <c r="G6" s="192">
        <v>2</v>
      </c>
    </row>
    <row r="7" spans="2:7" ht="25.5" customHeight="1" x14ac:dyDescent="0.25">
      <c r="B7" s="182">
        <v>3</v>
      </c>
      <c r="C7" s="183" t="s">
        <v>77</v>
      </c>
      <c r="D7" s="184">
        <v>4.2083216345948679E-2</v>
      </c>
      <c r="E7" s="185">
        <v>45.636580000000002</v>
      </c>
      <c r="F7" s="186" t="s">
        <v>30</v>
      </c>
      <c r="G7" s="187">
        <v>3</v>
      </c>
    </row>
    <row r="8" spans="2:7" ht="25.5" customHeight="1" x14ac:dyDescent="0.25">
      <c r="B8" s="188">
        <v>4</v>
      </c>
      <c r="C8" s="189" t="s">
        <v>60</v>
      </c>
      <c r="D8" s="190">
        <v>4.143272164353471E-2</v>
      </c>
      <c r="E8" s="191">
        <v>44.931159737388612</v>
      </c>
      <c r="F8" s="189" t="s">
        <v>1</v>
      </c>
      <c r="G8" s="192">
        <v>4</v>
      </c>
    </row>
    <row r="9" spans="2:7" ht="25.5" customHeight="1" x14ac:dyDescent="0.25">
      <c r="B9" s="182">
        <v>5</v>
      </c>
      <c r="C9" s="183" t="s">
        <v>78</v>
      </c>
      <c r="D9" s="184">
        <v>3.8996503013962229E-2</v>
      </c>
      <c r="E9" s="185">
        <v>42.289235092846127</v>
      </c>
      <c r="F9" s="186" t="s">
        <v>18</v>
      </c>
      <c r="G9" s="187">
        <v>5</v>
      </c>
    </row>
    <row r="10" spans="2:7" ht="25.5" customHeight="1" x14ac:dyDescent="0.25">
      <c r="B10" s="188">
        <v>6</v>
      </c>
      <c r="C10" s="189" t="s">
        <v>62</v>
      </c>
      <c r="D10" s="190">
        <v>3.8278118433833878E-2</v>
      </c>
      <c r="E10" s="191">
        <v>41.51019256215443</v>
      </c>
      <c r="F10" s="189" t="s">
        <v>8</v>
      </c>
      <c r="G10" s="192">
        <v>6</v>
      </c>
    </row>
    <row r="11" spans="2:7" ht="25.5" customHeight="1" x14ac:dyDescent="0.25">
      <c r="B11" s="182">
        <v>7</v>
      </c>
      <c r="C11" s="183" t="s">
        <v>64</v>
      </c>
      <c r="D11" s="184">
        <v>3.7958169636882082E-2</v>
      </c>
      <c r="E11" s="185">
        <v>41.163228377003691</v>
      </c>
      <c r="F11" s="186" t="s">
        <v>10</v>
      </c>
      <c r="G11" s="187">
        <v>7</v>
      </c>
    </row>
    <row r="12" spans="2:7" ht="25.5" customHeight="1" x14ac:dyDescent="0.25">
      <c r="B12" s="188">
        <v>8</v>
      </c>
      <c r="C12" s="189" t="s">
        <v>63</v>
      </c>
      <c r="D12" s="190">
        <v>3.2375036743487705E-2</v>
      </c>
      <c r="E12" s="191">
        <v>35.108674731544198</v>
      </c>
      <c r="F12" s="189" t="s">
        <v>3</v>
      </c>
      <c r="G12" s="192">
        <v>8</v>
      </c>
    </row>
    <row r="13" spans="2:7" ht="25.5" customHeight="1" x14ac:dyDescent="0.25">
      <c r="B13" s="182">
        <v>9</v>
      </c>
      <c r="C13" s="183" t="s">
        <v>76</v>
      </c>
      <c r="D13" s="184">
        <v>2.7520744956897682E-2</v>
      </c>
      <c r="E13" s="185">
        <v>29.844503057000001</v>
      </c>
      <c r="F13" s="186" t="s">
        <v>17</v>
      </c>
      <c r="G13" s="187">
        <v>9</v>
      </c>
    </row>
    <row r="14" spans="2:7" ht="25.5" customHeight="1" x14ac:dyDescent="0.25">
      <c r="B14" s="188">
        <v>10</v>
      </c>
      <c r="C14" s="189" t="s">
        <v>66</v>
      </c>
      <c r="D14" s="190">
        <v>2.2020795886678032E-2</v>
      </c>
      <c r="E14" s="191">
        <v>23.880156993817778</v>
      </c>
      <c r="F14" s="189" t="s">
        <v>5</v>
      </c>
      <c r="G14" s="192">
        <v>10</v>
      </c>
    </row>
    <row r="15" spans="2:7" ht="25.5" customHeight="1" x14ac:dyDescent="0.25">
      <c r="B15" s="182">
        <v>11</v>
      </c>
      <c r="C15" s="183" t="s">
        <v>68</v>
      </c>
      <c r="D15" s="184">
        <v>1.3832067284385248E-2</v>
      </c>
      <c r="E15" s="185">
        <v>15</v>
      </c>
      <c r="F15" s="186" t="s">
        <v>12</v>
      </c>
      <c r="G15" s="187">
        <v>11</v>
      </c>
    </row>
    <row r="16" spans="2:7" ht="25.5" customHeight="1" x14ac:dyDescent="0.25">
      <c r="B16" s="188">
        <v>12</v>
      </c>
      <c r="C16" s="189" t="s">
        <v>73</v>
      </c>
      <c r="D16" s="190">
        <v>9.0475559861628845E-3</v>
      </c>
      <c r="E16" s="191">
        <v>9.811500840922557</v>
      </c>
      <c r="F16" s="189" t="s">
        <v>14</v>
      </c>
      <c r="G16" s="192">
        <v>12</v>
      </c>
    </row>
    <row r="17" spans="1:7" ht="25.5" customHeight="1" x14ac:dyDescent="0.25">
      <c r="B17" s="182">
        <v>13</v>
      </c>
      <c r="C17" s="183" t="s">
        <v>70</v>
      </c>
      <c r="D17" s="184">
        <v>4.3404874441067536E-3</v>
      </c>
      <c r="E17" s="185">
        <v>4.7069834409423157</v>
      </c>
      <c r="F17" s="186" t="s">
        <v>7</v>
      </c>
      <c r="G17" s="187">
        <v>13</v>
      </c>
    </row>
    <row r="18" spans="1:7" ht="25.5" customHeight="1" x14ac:dyDescent="0.25">
      <c r="B18" s="188">
        <v>14</v>
      </c>
      <c r="C18" s="189" t="s">
        <v>61</v>
      </c>
      <c r="D18" s="190">
        <v>2.5030208292901443E-3</v>
      </c>
      <c r="E18" s="191">
        <v>2.7143673947954503</v>
      </c>
      <c r="F18" s="189" t="s">
        <v>2</v>
      </c>
      <c r="G18" s="192">
        <v>14</v>
      </c>
    </row>
    <row r="19" spans="1:7" ht="25.5" customHeight="1" x14ac:dyDescent="0.25">
      <c r="B19" s="182">
        <v>15</v>
      </c>
      <c r="C19" s="183" t="s">
        <v>65</v>
      </c>
      <c r="D19" s="193">
        <v>1.4673610257967247E-4</v>
      </c>
      <c r="E19" s="185">
        <v>0.15912599999999999</v>
      </c>
      <c r="F19" s="186" t="s">
        <v>4</v>
      </c>
      <c r="G19" s="187">
        <v>15</v>
      </c>
    </row>
    <row r="20" spans="1:7" ht="25.5" customHeight="1" x14ac:dyDescent="0.25">
      <c r="B20" s="188">
        <v>16</v>
      </c>
      <c r="C20" s="189" t="s">
        <v>79</v>
      </c>
      <c r="D20" s="190">
        <v>0</v>
      </c>
      <c r="E20" s="191">
        <v>0</v>
      </c>
      <c r="F20" s="189" t="s">
        <v>20</v>
      </c>
      <c r="G20" s="192">
        <v>16</v>
      </c>
    </row>
    <row r="21" spans="1:7" ht="25.5" customHeight="1" x14ac:dyDescent="0.25">
      <c r="B21" s="182">
        <v>17</v>
      </c>
      <c r="C21" s="183" t="s">
        <v>87</v>
      </c>
      <c r="D21" s="184">
        <v>0</v>
      </c>
      <c r="E21" s="185">
        <v>0</v>
      </c>
      <c r="F21" s="186" t="s">
        <v>19</v>
      </c>
      <c r="G21" s="187">
        <v>17</v>
      </c>
    </row>
    <row r="22" spans="1:7" ht="25.5" customHeight="1" x14ac:dyDescent="0.25">
      <c r="B22" s="188">
        <v>18</v>
      </c>
      <c r="C22" s="189" t="s">
        <v>71</v>
      </c>
      <c r="D22" s="190">
        <v>0</v>
      </c>
      <c r="E22" s="191">
        <v>0</v>
      </c>
      <c r="F22" s="189" t="s">
        <v>74</v>
      </c>
      <c r="G22" s="192">
        <v>18</v>
      </c>
    </row>
    <row r="23" spans="1:7" ht="25.5" customHeight="1" x14ac:dyDescent="0.25">
      <c r="B23" s="182">
        <v>19</v>
      </c>
      <c r="C23" s="183" t="s">
        <v>96</v>
      </c>
      <c r="D23" s="184">
        <v>0</v>
      </c>
      <c r="E23" s="185">
        <v>0</v>
      </c>
      <c r="F23" s="186" t="s">
        <v>97</v>
      </c>
      <c r="G23" s="187">
        <v>19</v>
      </c>
    </row>
    <row r="24" spans="1:7" ht="25.5" customHeight="1" x14ac:dyDescent="0.25">
      <c r="B24" s="188">
        <v>20</v>
      </c>
      <c r="C24" s="189" t="s">
        <v>98</v>
      </c>
      <c r="D24" s="190">
        <v>0</v>
      </c>
      <c r="E24" s="191">
        <v>0</v>
      </c>
      <c r="F24" s="189" t="s">
        <v>99</v>
      </c>
      <c r="G24" s="192">
        <v>20</v>
      </c>
    </row>
    <row r="25" spans="1:7" ht="25.5" customHeight="1" x14ac:dyDescent="0.25">
      <c r="B25" s="182">
        <v>21</v>
      </c>
      <c r="C25" s="183" t="s">
        <v>69</v>
      </c>
      <c r="D25" s="184">
        <v>0</v>
      </c>
      <c r="E25" s="185">
        <v>0</v>
      </c>
      <c r="F25" s="186" t="s">
        <v>15</v>
      </c>
      <c r="G25" s="187">
        <v>21</v>
      </c>
    </row>
    <row r="26" spans="1:7" ht="25.5" customHeight="1" x14ac:dyDescent="0.25">
      <c r="A26" s="59"/>
      <c r="B26" s="268" t="s">
        <v>100</v>
      </c>
      <c r="C26" s="269"/>
      <c r="D26" s="194">
        <v>0.92725893178705909</v>
      </c>
      <c r="E26" s="195">
        <v>1005.5535221772204</v>
      </c>
      <c r="F26" s="270" t="s">
        <v>153</v>
      </c>
      <c r="G26" s="271"/>
    </row>
    <row r="27" spans="1:7" s="36" customFormat="1" ht="25.5" customHeight="1" x14ac:dyDescent="0.25">
      <c r="A27" s="59"/>
      <c r="B27" s="196">
        <v>1</v>
      </c>
      <c r="C27" s="197" t="s">
        <v>81</v>
      </c>
      <c r="D27" s="198">
        <v>2.8610916711289146E-2</v>
      </c>
      <c r="E27" s="199">
        <v>31.026725206420288</v>
      </c>
      <c r="F27" s="197" t="s">
        <v>29</v>
      </c>
      <c r="G27" s="187">
        <v>1</v>
      </c>
    </row>
    <row r="28" spans="1:7" s="36" customFormat="1" ht="25.5" customHeight="1" x14ac:dyDescent="0.25">
      <c r="B28" s="188">
        <v>2</v>
      </c>
      <c r="C28" s="189" t="s">
        <v>80</v>
      </c>
      <c r="D28" s="200">
        <v>4.3404516523026418E-2</v>
      </c>
      <c r="E28" s="201">
        <v>47.06944627</v>
      </c>
      <c r="F28" s="189" t="s">
        <v>23</v>
      </c>
      <c r="G28" s="192">
        <v>2</v>
      </c>
    </row>
    <row r="29" spans="1:7" s="36" customFormat="1" ht="25.5" customHeight="1" x14ac:dyDescent="0.25">
      <c r="B29" s="196">
        <v>3</v>
      </c>
      <c r="C29" s="183" t="s">
        <v>82</v>
      </c>
      <c r="D29" s="202">
        <v>3.3159509777145392E-4</v>
      </c>
      <c r="E29" s="199">
        <v>0.35959385999999999</v>
      </c>
      <c r="F29" s="183" t="s">
        <v>24</v>
      </c>
      <c r="G29" s="187">
        <v>3</v>
      </c>
    </row>
    <row r="30" spans="1:7" s="36" customFormat="1" ht="25.5" customHeight="1" x14ac:dyDescent="0.25">
      <c r="B30" s="188">
        <v>4</v>
      </c>
      <c r="C30" s="189" t="s">
        <v>104</v>
      </c>
      <c r="D30" s="200">
        <v>3.9403988085390777E-4</v>
      </c>
      <c r="E30" s="201">
        <v>0.42731126817760468</v>
      </c>
      <c r="F30" s="189" t="s">
        <v>111</v>
      </c>
      <c r="G30" s="192">
        <v>4</v>
      </c>
    </row>
    <row r="31" spans="1:7" ht="53.25" customHeight="1" x14ac:dyDescent="0.25">
      <c r="B31" s="272" t="s">
        <v>186</v>
      </c>
      <c r="C31" s="270"/>
      <c r="D31" s="194">
        <v>7.2741068212940935E-2</v>
      </c>
      <c r="E31" s="195">
        <v>78.883076604597903</v>
      </c>
      <c r="F31" s="270" t="s">
        <v>187</v>
      </c>
      <c r="G31" s="271"/>
    </row>
    <row r="32" spans="1:7" ht="30" customHeight="1" thickBot="1" x14ac:dyDescent="0.3">
      <c r="B32" s="259" t="s">
        <v>105</v>
      </c>
      <c r="C32" s="260"/>
      <c r="D32" s="203">
        <v>1</v>
      </c>
      <c r="E32" s="204">
        <v>1084.4365987818182</v>
      </c>
      <c r="F32" s="260" t="s">
        <v>122</v>
      </c>
      <c r="G32" s="261"/>
    </row>
    <row r="33" spans="1:7" s="36" customFormat="1" ht="19.5" customHeight="1" x14ac:dyDescent="0.25">
      <c r="A33" s="91"/>
      <c r="B33" s="107" t="s">
        <v>123</v>
      </c>
      <c r="C33" s="91"/>
      <c r="D33" s="60"/>
      <c r="E33" s="33"/>
      <c r="F33" s="90"/>
      <c r="G33" s="108" t="s">
        <v>124</v>
      </c>
    </row>
  </sheetData>
  <mergeCells count="8">
    <mergeCell ref="B32:C32"/>
    <mergeCell ref="F32:G32"/>
    <mergeCell ref="B2:G2"/>
    <mergeCell ref="B3:G3"/>
    <mergeCell ref="B26:C26"/>
    <mergeCell ref="F26:G26"/>
    <mergeCell ref="B31:C31"/>
    <mergeCell ref="F31:G31"/>
  </mergeCells>
  <printOptions horizontalCentered="1" verticalCentered="1"/>
  <pageMargins left="0" right="0" top="0" bottom="0" header="0" footer="0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27E98-D267-4773-81FA-853CE53D0447}">
  <sheetPr>
    <tabColor rgb="FF92D050"/>
  </sheetPr>
  <dimension ref="B1:K71"/>
  <sheetViews>
    <sheetView showGridLines="0" zoomScale="73" zoomScaleNormal="73" zoomScaleSheetLayoutView="73" workbookViewId="0">
      <selection activeCell="V6" sqref="V6"/>
    </sheetView>
  </sheetViews>
  <sheetFormatPr defaultColWidth="9.140625" defaultRowHeight="15" x14ac:dyDescent="0.25"/>
  <cols>
    <col min="1" max="1" width="9.140625" style="34"/>
    <col min="2" max="2" width="27.140625" style="33" customWidth="1"/>
    <col min="3" max="3" width="16" style="33" customWidth="1"/>
    <col min="4" max="10" width="16" style="34" customWidth="1"/>
    <col min="11" max="11" width="25.7109375" style="34" customWidth="1"/>
    <col min="12" max="16384" width="9.140625" style="34"/>
  </cols>
  <sheetData>
    <row r="1" spans="2:11" ht="16.5" customHeight="1" thickBot="1" x14ac:dyDescent="0.3"/>
    <row r="2" spans="2:11" s="38" customFormat="1" ht="46.5" customHeight="1" x14ac:dyDescent="0.25">
      <c r="B2" s="248" t="s">
        <v>178</v>
      </c>
      <c r="C2" s="249"/>
      <c r="D2" s="249"/>
      <c r="E2" s="249"/>
      <c r="F2" s="249"/>
      <c r="G2" s="249"/>
      <c r="H2" s="249"/>
      <c r="I2" s="249"/>
      <c r="J2" s="249"/>
      <c r="K2" s="250"/>
    </row>
    <row r="3" spans="2:11" s="38" customFormat="1" ht="36.75" customHeight="1" x14ac:dyDescent="0.25">
      <c r="B3" s="251" t="s">
        <v>179</v>
      </c>
      <c r="C3" s="252"/>
      <c r="D3" s="252"/>
      <c r="E3" s="252"/>
      <c r="F3" s="252"/>
      <c r="G3" s="252"/>
      <c r="H3" s="252"/>
      <c r="I3" s="252"/>
      <c r="J3" s="252"/>
      <c r="K3" s="253"/>
    </row>
    <row r="4" spans="2:11" s="39" customFormat="1" ht="51.75" customHeight="1" x14ac:dyDescent="0.25">
      <c r="B4" s="254" t="s">
        <v>89</v>
      </c>
      <c r="C4" s="256" t="s">
        <v>106</v>
      </c>
      <c r="D4" s="256"/>
      <c r="E4" s="256"/>
      <c r="F4" s="256" t="s">
        <v>180</v>
      </c>
      <c r="G4" s="256"/>
      <c r="H4" s="256"/>
      <c r="I4" s="256" t="s">
        <v>107</v>
      </c>
      <c r="J4" s="256"/>
      <c r="K4" s="257" t="s">
        <v>90</v>
      </c>
    </row>
    <row r="5" spans="2:11" ht="93" customHeight="1" x14ac:dyDescent="0.25">
      <c r="B5" s="255"/>
      <c r="C5" s="165" t="s">
        <v>156</v>
      </c>
      <c r="D5" s="166" t="s">
        <v>91</v>
      </c>
      <c r="E5" s="166" t="s">
        <v>92</v>
      </c>
      <c r="F5" s="166" t="s">
        <v>93</v>
      </c>
      <c r="G5" s="166" t="s">
        <v>91</v>
      </c>
      <c r="H5" s="166" t="s">
        <v>94</v>
      </c>
      <c r="I5" s="166" t="s">
        <v>91</v>
      </c>
      <c r="J5" s="166" t="s">
        <v>94</v>
      </c>
      <c r="K5" s="258"/>
    </row>
    <row r="6" spans="2:11" ht="95.25" customHeight="1" x14ac:dyDescent="0.25">
      <c r="B6" s="255"/>
      <c r="C6" s="167" t="s">
        <v>125</v>
      </c>
      <c r="D6" s="168" t="s">
        <v>126</v>
      </c>
      <c r="E6" s="168" t="s">
        <v>127</v>
      </c>
      <c r="F6" s="168" t="s">
        <v>128</v>
      </c>
      <c r="G6" s="168" t="s">
        <v>129</v>
      </c>
      <c r="H6" s="168" t="s">
        <v>130</v>
      </c>
      <c r="I6" s="168" t="s">
        <v>131</v>
      </c>
      <c r="J6" s="168" t="s">
        <v>130</v>
      </c>
      <c r="K6" s="258"/>
    </row>
    <row r="7" spans="2:11" ht="33.75" customHeight="1" x14ac:dyDescent="0.25">
      <c r="B7" s="242" t="s">
        <v>95</v>
      </c>
      <c r="C7" s="243"/>
      <c r="D7" s="243"/>
      <c r="E7" s="243"/>
      <c r="F7" s="243"/>
      <c r="G7" s="243"/>
      <c r="H7" s="243"/>
      <c r="I7" s="243"/>
      <c r="J7" s="243"/>
      <c r="K7" s="244"/>
    </row>
    <row r="8" spans="2:11" ht="33.75" customHeight="1" x14ac:dyDescent="0.25">
      <c r="B8" s="105" t="s">
        <v>61</v>
      </c>
      <c r="C8" s="61">
        <v>0.65551149170150869</v>
      </c>
      <c r="D8" s="62">
        <v>2.052567328614165E-2</v>
      </c>
      <c r="E8" s="62">
        <v>2.6467642929971127E-2</v>
      </c>
      <c r="F8" s="61">
        <v>7.6831910593063402</v>
      </c>
      <c r="G8" s="62">
        <v>0.2403636842439355</v>
      </c>
      <c r="H8" s="62">
        <v>0.30720150782547023</v>
      </c>
      <c r="I8" s="69">
        <v>0.13049401803749336</v>
      </c>
      <c r="J8" s="63">
        <v>0.16752190913314599</v>
      </c>
      <c r="K8" s="102" t="s">
        <v>2</v>
      </c>
    </row>
    <row r="9" spans="2:11" ht="33.75" customHeight="1" x14ac:dyDescent="0.25">
      <c r="B9" s="106" t="s">
        <v>60</v>
      </c>
      <c r="C9" s="64">
        <v>2.0207553701200904</v>
      </c>
      <c r="D9" s="65">
        <v>6.3274809127508325E-2</v>
      </c>
      <c r="E9" s="65">
        <v>8.1592210452833325E-2</v>
      </c>
      <c r="F9" s="64">
        <v>4.8599114679609849</v>
      </c>
      <c r="G9" s="65">
        <v>0.15203920044699742</v>
      </c>
      <c r="H9" s="65">
        <v>0.19431667380541473</v>
      </c>
      <c r="I9" s="70">
        <v>0.10767692659453505</v>
      </c>
      <c r="J9" s="66">
        <v>0.13823043066635768</v>
      </c>
      <c r="K9" s="104" t="s">
        <v>1</v>
      </c>
    </row>
    <row r="10" spans="2:11" ht="33.75" customHeight="1" x14ac:dyDescent="0.25">
      <c r="B10" s="105" t="s">
        <v>62</v>
      </c>
      <c r="C10" s="61">
        <v>1.6549838529608194</v>
      </c>
      <c r="D10" s="62">
        <v>5.1821605402429721E-2</v>
      </c>
      <c r="E10" s="62">
        <v>6.6823422975139879E-2</v>
      </c>
      <c r="F10" s="61">
        <v>4.0124771509814625</v>
      </c>
      <c r="G10" s="62">
        <v>0.12552776359587076</v>
      </c>
      <c r="H10" s="62">
        <v>0.16043321341120448</v>
      </c>
      <c r="I10" s="69">
        <v>8.8691226716780674E-2</v>
      </c>
      <c r="J10" s="63">
        <v>0.11385750738924216</v>
      </c>
      <c r="K10" s="102" t="s">
        <v>8</v>
      </c>
    </row>
    <row r="11" spans="2:11" ht="33.75" customHeight="1" x14ac:dyDescent="0.25">
      <c r="B11" s="106" t="s">
        <v>63</v>
      </c>
      <c r="C11" s="64">
        <v>2.2843219711254705</v>
      </c>
      <c r="D11" s="65">
        <v>7.1527726139432674E-2</v>
      </c>
      <c r="E11" s="65">
        <v>9.2234261388613306E-2</v>
      </c>
      <c r="F11" s="64">
        <v>1.9171654494337507</v>
      </c>
      <c r="G11" s="65">
        <v>5.9977286413163931E-2</v>
      </c>
      <c r="H11" s="65">
        <v>7.6655143972186479E-2</v>
      </c>
      <c r="I11" s="70">
        <v>6.574991395711681E-2</v>
      </c>
      <c r="J11" s="66">
        <v>8.4406559603917006E-2</v>
      </c>
      <c r="K11" s="104" t="s">
        <v>3</v>
      </c>
    </row>
    <row r="12" spans="2:11" ht="33.75" customHeight="1" x14ac:dyDescent="0.25">
      <c r="B12" s="105" t="s">
        <v>67</v>
      </c>
      <c r="C12" s="61">
        <v>3.4187125305697807</v>
      </c>
      <c r="D12" s="62">
        <v>0.10704827810046516</v>
      </c>
      <c r="E12" s="62">
        <v>0.13803764493047516</v>
      </c>
      <c r="F12" s="61">
        <v>0.55013993050999999</v>
      </c>
      <c r="G12" s="62">
        <v>1.7210773430776129E-2</v>
      </c>
      <c r="H12" s="62">
        <v>2.1996565601861987E-2</v>
      </c>
      <c r="I12" s="69">
        <v>6.2109363114492909E-2</v>
      </c>
      <c r="J12" s="63">
        <v>7.9732996504055881E-2</v>
      </c>
      <c r="K12" s="102" t="s">
        <v>6</v>
      </c>
    </row>
    <row r="13" spans="2:11" ht="33.75" customHeight="1" x14ac:dyDescent="0.25">
      <c r="B13" s="106" t="s">
        <v>64</v>
      </c>
      <c r="C13" s="64">
        <v>2.2961064770171946</v>
      </c>
      <c r="D13" s="65">
        <v>7.1896727935487043E-2</v>
      </c>
      <c r="E13" s="65">
        <v>9.2710085379492047E-2</v>
      </c>
      <c r="F13" s="64">
        <v>1.5484986216385799</v>
      </c>
      <c r="G13" s="65">
        <v>4.8443782130456151E-2</v>
      </c>
      <c r="H13" s="65">
        <v>6.1914523244457967E-2</v>
      </c>
      <c r="I13" s="70">
        <v>6.0164991378711355E-2</v>
      </c>
      <c r="J13" s="66">
        <v>7.7236906107413572E-2</v>
      </c>
      <c r="K13" s="104" t="s">
        <v>10</v>
      </c>
    </row>
    <row r="14" spans="2:11" ht="33.75" customHeight="1" x14ac:dyDescent="0.25">
      <c r="B14" s="105" t="s">
        <v>66</v>
      </c>
      <c r="C14" s="61">
        <v>2.4296927644104938</v>
      </c>
      <c r="D14" s="62">
        <v>7.6079642385127308E-2</v>
      </c>
      <c r="E14" s="62">
        <v>9.8103910201523328E-2</v>
      </c>
      <c r="F14" s="61">
        <v>1.0241063292649999</v>
      </c>
      <c r="G14" s="62">
        <v>3.2038506977059622E-2</v>
      </c>
      <c r="H14" s="62">
        <v>4.0947440470420766E-2</v>
      </c>
      <c r="I14" s="69">
        <v>5.4049190323198985E-2</v>
      </c>
      <c r="J14" s="63">
        <v>6.9385736497450487E-2</v>
      </c>
      <c r="K14" s="102" t="s">
        <v>5</v>
      </c>
    </row>
    <row r="15" spans="2:11" ht="33.75" customHeight="1" x14ac:dyDescent="0.25">
      <c r="B15" s="106" t="s">
        <v>65</v>
      </c>
      <c r="C15" s="64">
        <v>1.5210154659500001</v>
      </c>
      <c r="D15" s="65">
        <v>4.7626726476176523E-2</v>
      </c>
      <c r="E15" s="65">
        <v>6.1414170084541947E-2</v>
      </c>
      <c r="F15" s="64">
        <v>1.29058718331</v>
      </c>
      <c r="G15" s="65">
        <v>4.0375188879710297E-2</v>
      </c>
      <c r="H15" s="65">
        <v>5.1602299829942404E-2</v>
      </c>
      <c r="I15" s="70">
        <v>4.399933018146257E-2</v>
      </c>
      <c r="J15" s="66">
        <v>5.648421209974918E-2</v>
      </c>
      <c r="K15" s="104" t="s">
        <v>4</v>
      </c>
    </row>
    <row r="16" spans="2:11" ht="33.75" customHeight="1" x14ac:dyDescent="0.25">
      <c r="B16" s="105" t="s">
        <v>68</v>
      </c>
      <c r="C16" s="61">
        <v>1.774</v>
      </c>
      <c r="D16" s="62">
        <v>5.5548293005663989E-2</v>
      </c>
      <c r="E16" s="62">
        <v>7.1628948008053236E-2</v>
      </c>
      <c r="F16" s="61">
        <v>6.1323520999999999E-2</v>
      </c>
      <c r="G16" s="62">
        <v>1.9184668615674267E-3</v>
      </c>
      <c r="H16" s="62">
        <v>2.4519340949550323E-3</v>
      </c>
      <c r="I16" s="69">
        <v>2.8721343541036018E-2</v>
      </c>
      <c r="J16" s="63">
        <v>3.6871071756568112E-2</v>
      </c>
      <c r="K16" s="102" t="s">
        <v>12</v>
      </c>
    </row>
    <row r="17" spans="2:11" ht="33.75" customHeight="1" x14ac:dyDescent="0.25">
      <c r="B17" s="106" t="s">
        <v>70</v>
      </c>
      <c r="C17" s="64">
        <v>0.41413885848815585</v>
      </c>
      <c r="D17" s="65">
        <v>1.2967703864899266E-2</v>
      </c>
      <c r="E17" s="65">
        <v>1.6721719708434401E-2</v>
      </c>
      <c r="F17" s="64">
        <v>1.2721269446833676</v>
      </c>
      <c r="G17" s="65">
        <v>3.9797672202841382E-2</v>
      </c>
      <c r="H17" s="65">
        <v>5.0864193345651558E-2</v>
      </c>
      <c r="I17" s="70">
        <v>2.638870960908387E-2</v>
      </c>
      <c r="J17" s="66">
        <v>3.3876549130426689E-2</v>
      </c>
      <c r="K17" s="104" t="s">
        <v>7</v>
      </c>
    </row>
    <row r="18" spans="2:11" ht="33.75" customHeight="1" x14ac:dyDescent="0.25">
      <c r="B18" s="105" t="s">
        <v>76</v>
      </c>
      <c r="C18" s="61">
        <v>1.4990670454070001</v>
      </c>
      <c r="D18" s="62">
        <v>4.6939467572380524E-2</v>
      </c>
      <c r="E18" s="62">
        <v>6.0527956852335953E-2</v>
      </c>
      <c r="F18" s="61">
        <v>2.6521858000000002E-2</v>
      </c>
      <c r="G18" s="62">
        <v>8.2971924720690699E-4</v>
      </c>
      <c r="H18" s="62">
        <v>1.0604389120408772E-3</v>
      </c>
      <c r="I18" s="69">
        <v>2.3874244783432304E-2</v>
      </c>
      <c r="J18" s="63">
        <v>3.0648600797038201E-2</v>
      </c>
      <c r="K18" s="102" t="s">
        <v>17</v>
      </c>
    </row>
    <row r="19" spans="2:11" ht="33.75" customHeight="1" x14ac:dyDescent="0.25">
      <c r="B19" s="106" t="s">
        <v>72</v>
      </c>
      <c r="C19" s="64">
        <v>1.0419828667583784</v>
      </c>
      <c r="D19" s="65">
        <v>3.2627040354890724E-2</v>
      </c>
      <c r="E19" s="65">
        <v>4.207223032035972E-2</v>
      </c>
      <c r="F19" s="64">
        <v>0.2659350569831832</v>
      </c>
      <c r="G19" s="65">
        <v>8.3196069930701194E-3</v>
      </c>
      <c r="H19" s="65">
        <v>1.0633036437370846E-2</v>
      </c>
      <c r="I19" s="70">
        <v>2.0467868243083418E-2</v>
      </c>
      <c r="J19" s="66">
        <v>2.627565934081259E-2</v>
      </c>
      <c r="K19" s="104" t="s">
        <v>13</v>
      </c>
    </row>
    <row r="20" spans="2:11" ht="33.75" customHeight="1" x14ac:dyDescent="0.25">
      <c r="B20" s="105" t="s">
        <v>77</v>
      </c>
      <c r="C20" s="61">
        <v>1.2403192480387002</v>
      </c>
      <c r="D20" s="62">
        <v>3.8837439126616996E-2</v>
      </c>
      <c r="E20" s="62">
        <v>5.0080475158484627E-2</v>
      </c>
      <c r="F20" s="61">
        <v>0</v>
      </c>
      <c r="G20" s="62">
        <v>0</v>
      </c>
      <c r="H20" s="62">
        <v>0</v>
      </c>
      <c r="I20" s="69">
        <v>1.9410003095295683E-2</v>
      </c>
      <c r="J20" s="63">
        <v>2.4917623226759441E-2</v>
      </c>
      <c r="K20" s="102" t="s">
        <v>30</v>
      </c>
    </row>
    <row r="21" spans="2:11" ht="33.75" customHeight="1" x14ac:dyDescent="0.25">
      <c r="B21" s="106" t="s">
        <v>71</v>
      </c>
      <c r="C21" s="64">
        <v>0.73657354638000005</v>
      </c>
      <c r="D21" s="65">
        <v>2.3063925126571183E-2</v>
      </c>
      <c r="E21" s="65">
        <v>2.9740692366268549E-2</v>
      </c>
      <c r="F21" s="64">
        <v>0.22246442499999999</v>
      </c>
      <c r="G21" s="65">
        <v>6.9596562669673222E-3</v>
      </c>
      <c r="H21" s="65">
        <v>8.8949248131408934E-3</v>
      </c>
      <c r="I21" s="70">
        <v>1.5008176340428019E-2</v>
      </c>
      <c r="J21" s="66">
        <v>1.926677092917042E-2</v>
      </c>
      <c r="K21" s="104" t="s">
        <v>74</v>
      </c>
    </row>
    <row r="22" spans="2:11" ht="33.75" customHeight="1" x14ac:dyDescent="0.25">
      <c r="B22" s="105" t="s">
        <v>78</v>
      </c>
      <c r="C22" s="61">
        <v>0.75490434971577347</v>
      </c>
      <c r="D22" s="62">
        <v>2.3637907558772278E-2</v>
      </c>
      <c r="E22" s="62">
        <v>3.0480836762595474E-2</v>
      </c>
      <c r="F22" s="61">
        <v>0.17938667599999999</v>
      </c>
      <c r="G22" s="62">
        <v>5.611996631973119E-3</v>
      </c>
      <c r="H22" s="62">
        <v>7.1725220582988317E-3</v>
      </c>
      <c r="I22" s="69">
        <v>1.4620906455919411E-2</v>
      </c>
      <c r="J22" s="63">
        <v>1.8769612581390715E-2</v>
      </c>
      <c r="K22" s="102" t="s">
        <v>18</v>
      </c>
    </row>
    <row r="23" spans="2:11" ht="33.75" customHeight="1" x14ac:dyDescent="0.25">
      <c r="B23" s="106" t="s">
        <v>73</v>
      </c>
      <c r="C23" s="64">
        <v>0.52543922901714302</v>
      </c>
      <c r="D23" s="65">
        <v>1.6452791572781535E-2</v>
      </c>
      <c r="E23" s="65">
        <v>2.1215704180755642E-2</v>
      </c>
      <c r="F23" s="64">
        <v>6.7953331239999998E-2</v>
      </c>
      <c r="G23" s="65">
        <v>2.1258762052664029E-3</v>
      </c>
      <c r="H23" s="65">
        <v>2.7170176633062038E-3</v>
      </c>
      <c r="I23" s="70">
        <v>9.2861184324353908E-3</v>
      </c>
      <c r="J23" s="66">
        <v>1.1921069728967304E-2</v>
      </c>
      <c r="K23" s="104" t="s">
        <v>14</v>
      </c>
    </row>
    <row r="24" spans="2:11" ht="33.75" customHeight="1" x14ac:dyDescent="0.25">
      <c r="B24" s="105" t="s">
        <v>87</v>
      </c>
      <c r="C24" s="61">
        <v>0.42309958975</v>
      </c>
      <c r="D24" s="62">
        <v>1.3248286348370478E-2</v>
      </c>
      <c r="E24" s="62">
        <v>1.7083527912306315E-2</v>
      </c>
      <c r="F24" s="61">
        <v>2.4E-2</v>
      </c>
      <c r="G24" s="62">
        <v>7.5082454377690163E-4</v>
      </c>
      <c r="H24" s="62">
        <v>9.5960599325209612E-4</v>
      </c>
      <c r="I24" s="69">
        <v>6.9967505823002067E-3</v>
      </c>
      <c r="J24" s="63">
        <v>8.982090006138168E-3</v>
      </c>
      <c r="K24" s="102" t="s">
        <v>19</v>
      </c>
    </row>
    <row r="25" spans="2:11" ht="33.75" customHeight="1" x14ac:dyDescent="0.25">
      <c r="B25" s="106" t="s">
        <v>79</v>
      </c>
      <c r="C25" s="64">
        <v>6.4935387829999996E-2</v>
      </c>
      <c r="D25" s="65">
        <v>2.0332863301111993E-3</v>
      </c>
      <c r="E25" s="65">
        <v>2.6219016452975435E-3</v>
      </c>
      <c r="F25" s="64">
        <v>0</v>
      </c>
      <c r="G25" s="65">
        <v>0</v>
      </c>
      <c r="H25" s="65">
        <v>0</v>
      </c>
      <c r="I25" s="70">
        <v>1.0161868250997254E-3</v>
      </c>
      <c r="J25" s="66">
        <v>1.3045314991200995E-3</v>
      </c>
      <c r="K25" s="104" t="s">
        <v>20</v>
      </c>
    </row>
    <row r="26" spans="2:11" ht="33.75" customHeight="1" x14ac:dyDescent="0.25">
      <c r="B26" s="105" t="s">
        <v>96</v>
      </c>
      <c r="C26" s="61">
        <v>6.0000000000000001E-3</v>
      </c>
      <c r="D26" s="62">
        <v>1.8787472267981056E-4</v>
      </c>
      <c r="E26" s="62">
        <v>2.4226250735530968E-4</v>
      </c>
      <c r="F26" s="61">
        <v>0</v>
      </c>
      <c r="G26" s="62">
        <v>0</v>
      </c>
      <c r="H26" s="62">
        <v>0</v>
      </c>
      <c r="I26" s="69">
        <v>9.3895195737654419E-5</v>
      </c>
      <c r="J26" s="68">
        <v>1.2053811113305501E-4</v>
      </c>
      <c r="K26" s="102" t="s">
        <v>97</v>
      </c>
    </row>
    <row r="27" spans="2:11" ht="33.75" customHeight="1" x14ac:dyDescent="0.25">
      <c r="B27" s="106" t="s">
        <v>98</v>
      </c>
      <c r="C27" s="64">
        <v>4.9631179999999999E-3</v>
      </c>
      <c r="D27" s="65">
        <v>1.5540740297952934E-4</v>
      </c>
      <c r="E27" s="65">
        <v>2.0039623516337831E-4</v>
      </c>
      <c r="F27" s="64">
        <v>0</v>
      </c>
      <c r="G27" s="65">
        <v>0</v>
      </c>
      <c r="H27" s="65">
        <v>0</v>
      </c>
      <c r="I27" s="70">
        <v>7.7668822679845988E-5</v>
      </c>
      <c r="J27" s="67">
        <v>9.9707478175077997E-5</v>
      </c>
      <c r="K27" s="104" t="s">
        <v>99</v>
      </c>
    </row>
    <row r="28" spans="2:11" ht="33.75" customHeight="1" x14ac:dyDescent="0.25">
      <c r="B28" s="105" t="s">
        <v>69</v>
      </c>
      <c r="C28" s="61">
        <v>0</v>
      </c>
      <c r="D28" s="62">
        <v>0</v>
      </c>
      <c r="E28" s="62">
        <v>0</v>
      </c>
      <c r="F28" s="61">
        <v>4.4758000000000003E-3</v>
      </c>
      <c r="G28" s="62">
        <v>1.4002252054319401E-4</v>
      </c>
      <c r="H28" s="62">
        <v>1.7895852102490551E-4</v>
      </c>
      <c r="I28" s="69">
        <v>7.0042686180432276E-5</v>
      </c>
      <c r="J28" s="68">
        <v>8.9917412968221617E-5</v>
      </c>
      <c r="K28" s="102" t="s">
        <v>15</v>
      </c>
    </row>
    <row r="29" spans="2:11" ht="46.5" customHeight="1" x14ac:dyDescent="0.25">
      <c r="B29" s="169" t="s">
        <v>100</v>
      </c>
      <c r="C29" s="170">
        <v>24.766523163240503</v>
      </c>
      <c r="D29" s="171">
        <v>0.77550061183948571</v>
      </c>
      <c r="E29" s="172">
        <v>1</v>
      </c>
      <c r="F29" s="170">
        <v>25.010264805312662</v>
      </c>
      <c r="G29" s="171">
        <v>0.78243002759118241</v>
      </c>
      <c r="H29" s="172">
        <v>1</v>
      </c>
      <c r="I29" s="171">
        <v>0.77896687491650396</v>
      </c>
      <c r="J29" s="172">
        <v>1</v>
      </c>
      <c r="K29" s="173" t="s">
        <v>101</v>
      </c>
    </row>
    <row r="30" spans="2:11" ht="38.25" customHeight="1" x14ac:dyDescent="0.25">
      <c r="B30" s="245" t="s">
        <v>132</v>
      </c>
      <c r="C30" s="246"/>
      <c r="D30" s="246"/>
      <c r="E30" s="246"/>
      <c r="F30" s="246"/>
      <c r="G30" s="246"/>
      <c r="H30" s="246"/>
      <c r="I30" s="246"/>
      <c r="J30" s="246"/>
      <c r="K30" s="247"/>
    </row>
    <row r="31" spans="2:11" ht="37.5" customHeight="1" x14ac:dyDescent="0.25">
      <c r="B31" s="103" t="s">
        <v>80</v>
      </c>
      <c r="C31" s="61">
        <v>3.1504558798323359</v>
      </c>
      <c r="D31" s="62">
        <v>9.864850412307978E-2</v>
      </c>
      <c r="E31" s="62">
        <v>0.43941546982100166</v>
      </c>
      <c r="F31" s="61">
        <v>0.14922135790999999</v>
      </c>
      <c r="G31" s="62">
        <v>4.6682940822727285E-3</v>
      </c>
      <c r="H31" s="62">
        <v>2.1456518243707482E-2</v>
      </c>
      <c r="I31" s="69">
        <v>3.6657089484742562E-2</v>
      </c>
      <c r="J31" s="63">
        <v>0.2336179550703556</v>
      </c>
      <c r="K31" s="102" t="s">
        <v>23</v>
      </c>
    </row>
    <row r="32" spans="2:11" ht="37.5" customHeight="1" x14ac:dyDescent="0.25">
      <c r="B32" s="101" t="s">
        <v>81</v>
      </c>
      <c r="C32" s="64">
        <v>1.7197222679879387</v>
      </c>
      <c r="D32" s="65">
        <v>5.3848724030754809E-2</v>
      </c>
      <c r="E32" s="65">
        <v>0.23986133981021651</v>
      </c>
      <c r="F32" s="64">
        <v>1.7222966381231291</v>
      </c>
      <c r="G32" s="65">
        <v>5.388094114863707E-2</v>
      </c>
      <c r="H32" s="65">
        <v>0.24764879340699592</v>
      </c>
      <c r="I32" s="70">
        <v>2.5896567717975907E-2</v>
      </c>
      <c r="J32" s="66">
        <v>0.24369577998766728</v>
      </c>
      <c r="K32" s="104" t="s">
        <v>29</v>
      </c>
    </row>
    <row r="33" spans="2:11" ht="37.5" customHeight="1" x14ac:dyDescent="0.25">
      <c r="B33" s="103" t="s">
        <v>82</v>
      </c>
      <c r="C33" s="61">
        <v>0.14874969756607839</v>
      </c>
      <c r="D33" s="62">
        <v>4.6577180298221117E-3</v>
      </c>
      <c r="E33" s="62">
        <v>2.0747130172541501E-2</v>
      </c>
      <c r="F33" s="61">
        <v>0</v>
      </c>
      <c r="G33" s="62">
        <v>0</v>
      </c>
      <c r="H33" s="62">
        <v>0</v>
      </c>
      <c r="I33" s="69">
        <v>3.3565910812483829E-3</v>
      </c>
      <c r="J33" s="63">
        <v>1.0531514950988877E-2</v>
      </c>
      <c r="K33" s="102" t="s">
        <v>24</v>
      </c>
    </row>
    <row r="34" spans="2:11" ht="37.5" customHeight="1" x14ac:dyDescent="0.25">
      <c r="B34" s="101" t="s">
        <v>83</v>
      </c>
      <c r="C34" s="64">
        <v>0.12752259844</v>
      </c>
      <c r="D34" s="65">
        <v>3.9930454695539736E-3</v>
      </c>
      <c r="E34" s="65">
        <v>1.7786442547892363E-2</v>
      </c>
      <c r="F34" s="64">
        <v>0</v>
      </c>
      <c r="G34" s="65">
        <v>0</v>
      </c>
      <c r="H34" s="65">
        <v>0</v>
      </c>
      <c r="I34" s="70">
        <v>4.4463928615364417E-4</v>
      </c>
      <c r="J34" s="66">
        <v>9.028631143691658E-3</v>
      </c>
      <c r="K34" s="104" t="s">
        <v>25</v>
      </c>
    </row>
    <row r="35" spans="2:11" ht="37.5" customHeight="1" x14ac:dyDescent="0.25">
      <c r="B35" s="103" t="s">
        <v>102</v>
      </c>
      <c r="C35" s="61">
        <v>1.288693E-3</v>
      </c>
      <c r="D35" s="62">
        <v>4.0352139999068852E-5</v>
      </c>
      <c r="E35" s="62">
        <v>1.7974276157143725E-4</v>
      </c>
      <c r="F35" s="61">
        <v>0</v>
      </c>
      <c r="G35" s="62">
        <v>0</v>
      </c>
      <c r="H35" s="62">
        <v>0</v>
      </c>
      <c r="I35" s="69">
        <v>3.0781485281367529E-5</v>
      </c>
      <c r="J35" s="63">
        <v>9.123977943353956E-5</v>
      </c>
      <c r="K35" s="102" t="s">
        <v>103</v>
      </c>
    </row>
    <row r="36" spans="2:11" ht="42.75" customHeight="1" x14ac:dyDescent="0.25">
      <c r="B36" s="101" t="s">
        <v>104</v>
      </c>
      <c r="C36" s="64">
        <v>2.0219125850752269</v>
      </c>
      <c r="D36" s="65">
        <v>6.3311044367304517E-2</v>
      </c>
      <c r="E36" s="65">
        <v>0.28200987488677659</v>
      </c>
      <c r="F36" s="64">
        <v>5.0830752988860919</v>
      </c>
      <c r="G36" s="65">
        <v>0.15902073717790782</v>
      </c>
      <c r="H36" s="65">
        <v>0.73089468834929661</v>
      </c>
      <c r="I36" s="70">
        <v>0.10874254494733782</v>
      </c>
      <c r="J36" s="66">
        <v>0.50303487906786304</v>
      </c>
      <c r="K36" s="100" t="s">
        <v>111</v>
      </c>
    </row>
    <row r="37" spans="2:11" ht="68.25" customHeight="1" x14ac:dyDescent="0.25">
      <c r="B37" s="174" t="s">
        <v>133</v>
      </c>
      <c r="C37" s="99">
        <v>7.1696517219015794</v>
      </c>
      <c r="D37" s="98">
        <v>0.22449938816051426</v>
      </c>
      <c r="E37" s="97">
        <v>1</v>
      </c>
      <c r="F37" s="99">
        <v>6.9545932949192206</v>
      </c>
      <c r="G37" s="98">
        <v>0.21756997240881759</v>
      </c>
      <c r="H37" s="97">
        <v>1</v>
      </c>
      <c r="I37" s="98">
        <v>0.22103312508349651</v>
      </c>
      <c r="J37" s="97">
        <v>1</v>
      </c>
      <c r="K37" s="175" t="s">
        <v>108</v>
      </c>
    </row>
    <row r="38" spans="2:11" ht="49.5" customHeight="1" thickBot="1" x14ac:dyDescent="0.3">
      <c r="B38" s="96" t="s">
        <v>105</v>
      </c>
      <c r="C38" s="95">
        <v>31.936174885142083</v>
      </c>
      <c r="D38" s="93">
        <v>1</v>
      </c>
      <c r="E38" s="93">
        <v>1</v>
      </c>
      <c r="F38" s="95">
        <v>31.964858100231883</v>
      </c>
      <c r="G38" s="94">
        <v>1</v>
      </c>
      <c r="H38" s="93">
        <v>1</v>
      </c>
      <c r="I38" s="93">
        <v>1</v>
      </c>
      <c r="J38" s="93">
        <v>1</v>
      </c>
      <c r="K38" s="92" t="s">
        <v>181</v>
      </c>
    </row>
    <row r="39" spans="2:11" s="38" customFormat="1" ht="23.25" customHeight="1" x14ac:dyDescent="0.25">
      <c r="B39" s="107" t="s">
        <v>123</v>
      </c>
      <c r="C39" s="176"/>
      <c r="D39" s="176"/>
      <c r="E39" s="176"/>
      <c r="F39" s="176"/>
      <c r="G39" s="176"/>
      <c r="H39" s="176"/>
      <c r="I39" s="176"/>
      <c r="J39" s="177"/>
      <c r="K39" s="178" t="s">
        <v>124</v>
      </c>
    </row>
    <row r="40" spans="2:11" s="36" customFormat="1" ht="69" customHeight="1" x14ac:dyDescent="0.25">
      <c r="B40" s="35"/>
      <c r="C40" s="37"/>
      <c r="D40" s="37"/>
      <c r="E40" s="37"/>
      <c r="F40" s="37"/>
      <c r="G40" s="71"/>
    </row>
    <row r="41" spans="2:11" s="36" customFormat="1" x14ac:dyDescent="0.25">
      <c r="B41" s="35"/>
      <c r="C41" s="35"/>
      <c r="D41" s="37"/>
      <c r="E41" s="37"/>
      <c r="F41" s="37"/>
      <c r="G41" s="37"/>
      <c r="H41" s="37"/>
      <c r="I41" s="37"/>
    </row>
    <row r="42" spans="2:11" s="36" customFormat="1" x14ac:dyDescent="0.25">
      <c r="B42" s="35"/>
      <c r="C42" s="35"/>
    </row>
    <row r="43" spans="2:11" s="36" customFormat="1" x14ac:dyDescent="0.25">
      <c r="B43" s="35"/>
      <c r="C43" s="35"/>
    </row>
    <row r="44" spans="2:11" s="36" customFormat="1" x14ac:dyDescent="0.25">
      <c r="B44" s="35"/>
      <c r="C44" s="35"/>
      <c r="K44" s="37"/>
    </row>
    <row r="45" spans="2:11" s="36" customFormat="1" x14ac:dyDescent="0.25">
      <c r="B45" s="35"/>
      <c r="C45" s="35"/>
    </row>
    <row r="46" spans="2:11" s="36" customFormat="1" x14ac:dyDescent="0.25">
      <c r="B46" s="35"/>
      <c r="C46" s="35"/>
    </row>
    <row r="47" spans="2:11" s="36" customFormat="1" x14ac:dyDescent="0.25">
      <c r="B47" s="35"/>
      <c r="C47" s="35"/>
    </row>
    <row r="48" spans="2:11" s="36" customFormat="1" x14ac:dyDescent="0.25">
      <c r="B48" s="35"/>
      <c r="C48" s="35"/>
    </row>
    <row r="49" spans="2:3" s="36" customFormat="1" x14ac:dyDescent="0.25">
      <c r="B49" s="35"/>
      <c r="C49" s="35"/>
    </row>
    <row r="50" spans="2:3" s="36" customFormat="1" x14ac:dyDescent="0.25">
      <c r="B50" s="35"/>
      <c r="C50" s="35"/>
    </row>
    <row r="51" spans="2:3" s="36" customFormat="1" x14ac:dyDescent="0.25">
      <c r="B51" s="35"/>
      <c r="C51" s="35"/>
    </row>
    <row r="52" spans="2:3" s="36" customFormat="1" x14ac:dyDescent="0.25">
      <c r="B52" s="35"/>
      <c r="C52" s="35"/>
    </row>
    <row r="53" spans="2:3" s="36" customFormat="1" x14ac:dyDescent="0.25">
      <c r="B53" s="35"/>
      <c r="C53" s="35"/>
    </row>
    <row r="54" spans="2:3" s="36" customFormat="1" x14ac:dyDescent="0.25">
      <c r="B54" s="35"/>
      <c r="C54" s="35"/>
    </row>
    <row r="55" spans="2:3" s="36" customFormat="1" x14ac:dyDescent="0.25">
      <c r="B55" s="35"/>
      <c r="C55" s="35"/>
    </row>
    <row r="56" spans="2:3" s="36" customFormat="1" x14ac:dyDescent="0.25">
      <c r="B56" s="35"/>
      <c r="C56" s="35"/>
    </row>
    <row r="57" spans="2:3" s="36" customFormat="1" x14ac:dyDescent="0.25">
      <c r="B57" s="35"/>
      <c r="C57" s="35"/>
    </row>
    <row r="58" spans="2:3" s="36" customFormat="1" x14ac:dyDescent="0.25">
      <c r="B58" s="35"/>
      <c r="C58" s="35"/>
    </row>
    <row r="59" spans="2:3" s="36" customFormat="1" x14ac:dyDescent="0.25">
      <c r="B59" s="35"/>
      <c r="C59" s="35"/>
    </row>
    <row r="60" spans="2:3" s="36" customFormat="1" x14ac:dyDescent="0.25">
      <c r="B60" s="35"/>
      <c r="C60" s="35"/>
    </row>
    <row r="61" spans="2:3" s="36" customFormat="1" x14ac:dyDescent="0.25">
      <c r="B61" s="35"/>
      <c r="C61" s="35"/>
    </row>
    <row r="62" spans="2:3" s="36" customFormat="1" x14ac:dyDescent="0.25">
      <c r="B62" s="35"/>
      <c r="C62" s="35"/>
    </row>
    <row r="63" spans="2:3" s="36" customFormat="1" x14ac:dyDescent="0.25">
      <c r="B63" s="35"/>
      <c r="C63" s="35"/>
    </row>
    <row r="64" spans="2:3" s="36" customFormat="1" x14ac:dyDescent="0.25">
      <c r="B64" s="35"/>
      <c r="C64" s="35"/>
    </row>
    <row r="65" spans="2:3" s="36" customFormat="1" x14ac:dyDescent="0.25">
      <c r="B65" s="35"/>
      <c r="C65" s="35"/>
    </row>
    <row r="66" spans="2:3" s="36" customFormat="1" x14ac:dyDescent="0.25">
      <c r="B66" s="35"/>
      <c r="C66" s="35"/>
    </row>
    <row r="67" spans="2:3" s="36" customFormat="1" x14ac:dyDescent="0.25">
      <c r="B67" s="35"/>
      <c r="C67" s="35"/>
    </row>
    <row r="68" spans="2:3" s="36" customFormat="1" x14ac:dyDescent="0.25">
      <c r="B68" s="35"/>
      <c r="C68" s="35"/>
    </row>
    <row r="69" spans="2:3" s="36" customFormat="1" x14ac:dyDescent="0.25">
      <c r="B69" s="35"/>
      <c r="C69" s="35"/>
    </row>
    <row r="70" spans="2:3" s="36" customFormat="1" x14ac:dyDescent="0.25">
      <c r="B70" s="35"/>
      <c r="C70" s="35"/>
    </row>
    <row r="71" spans="2:3" s="36" customFormat="1" x14ac:dyDescent="0.25">
      <c r="B71" s="35"/>
      <c r="C71" s="35"/>
    </row>
  </sheetData>
  <mergeCells count="9">
    <mergeCell ref="B7:K7"/>
    <mergeCell ref="B30:K30"/>
    <mergeCell ref="B2:K2"/>
    <mergeCell ref="B3:K3"/>
    <mergeCell ref="B4:B6"/>
    <mergeCell ref="C4:E4"/>
    <mergeCell ref="F4:H4"/>
    <mergeCell ref="I4:J4"/>
    <mergeCell ref="K4:K6"/>
  </mergeCells>
  <printOptions horizontalCentered="1" verticalCentered="1"/>
  <pageMargins left="0" right="0" top="0.53500000000000003" bottom="0" header="0" footer="0"/>
  <pageSetup paperSize="9" scale="5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9:W73"/>
  <sheetViews>
    <sheetView rightToLeft="1" topLeftCell="A7" zoomScale="88" zoomScaleNormal="88" workbookViewId="0">
      <selection activeCell="C26" sqref="C26"/>
    </sheetView>
  </sheetViews>
  <sheetFormatPr defaultRowHeight="15" x14ac:dyDescent="0.25"/>
  <cols>
    <col min="1" max="1" width="6.5703125" customWidth="1"/>
    <col min="2" max="2" width="20" bestFit="1" customWidth="1"/>
    <col min="3" max="11" width="10.5703125" customWidth="1"/>
    <col min="12" max="12" width="14" customWidth="1"/>
    <col min="13" max="13" width="13.42578125" customWidth="1"/>
    <col min="14" max="14" width="12.5703125" style="4" bestFit="1" customWidth="1"/>
    <col min="15" max="15" width="10.5703125" bestFit="1" customWidth="1"/>
    <col min="17" max="17" width="27.42578125" bestFit="1" customWidth="1"/>
    <col min="18" max="18" width="13.5703125" style="25" customWidth="1"/>
    <col min="19" max="20" width="11" style="25" customWidth="1"/>
  </cols>
  <sheetData>
    <row r="9" spans="1:21" ht="48" customHeight="1" x14ac:dyDescent="0.25">
      <c r="A9" s="275" t="s">
        <v>35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  <c r="L9" s="275"/>
      <c r="R9" s="24">
        <v>2016</v>
      </c>
      <c r="S9" s="24" t="s">
        <v>55</v>
      </c>
      <c r="T9" s="24" t="s">
        <v>55</v>
      </c>
    </row>
    <row r="10" spans="1:21" ht="25.35" customHeight="1" x14ac:dyDescent="0.25">
      <c r="A10" s="276" t="s">
        <v>0</v>
      </c>
      <c r="B10" s="276"/>
      <c r="C10" s="27">
        <v>2008</v>
      </c>
      <c r="D10" s="27">
        <v>2009</v>
      </c>
      <c r="E10" s="27">
        <v>2010</v>
      </c>
      <c r="F10" s="27">
        <v>2011</v>
      </c>
      <c r="G10" s="27">
        <v>2012</v>
      </c>
      <c r="H10" s="27">
        <v>2013</v>
      </c>
      <c r="I10" s="27">
        <v>2014</v>
      </c>
      <c r="J10" s="27">
        <v>2015</v>
      </c>
      <c r="K10" s="27">
        <v>2016</v>
      </c>
      <c r="L10" s="27" t="s">
        <v>16</v>
      </c>
      <c r="N10" s="14"/>
      <c r="O10" s="14"/>
      <c r="P10" s="14"/>
      <c r="Q10" t="s">
        <v>42</v>
      </c>
      <c r="R10" s="25">
        <v>174835964.47820467</v>
      </c>
      <c r="S10" s="25">
        <f>R10/1000000</f>
        <v>174.83596447820466</v>
      </c>
      <c r="T10" s="26">
        <v>174.83596447820466</v>
      </c>
      <c r="U10" s="23"/>
    </row>
    <row r="11" spans="1:21" ht="18" customHeight="1" x14ac:dyDescent="0.25">
      <c r="A11" s="11">
        <v>1</v>
      </c>
      <c r="B11" s="15" t="s">
        <v>12</v>
      </c>
      <c r="C11" s="12">
        <v>163198</v>
      </c>
      <c r="D11" s="12">
        <v>107352</v>
      </c>
      <c r="E11" s="12">
        <v>318638</v>
      </c>
      <c r="F11" s="12">
        <v>150222</v>
      </c>
      <c r="G11" s="12">
        <v>58775.438999999998</v>
      </c>
      <c r="H11" s="12">
        <v>48116.991000000002</v>
      </c>
      <c r="I11" s="12">
        <v>20910</v>
      </c>
      <c r="J11" s="12">
        <v>20684.976999999999</v>
      </c>
      <c r="K11" s="12"/>
      <c r="L11" s="29">
        <f t="shared" ref="L11:L36" si="0">SUM(C11:J11)</f>
        <v>887897.40700000001</v>
      </c>
      <c r="Q11" t="s">
        <v>45</v>
      </c>
      <c r="R11" s="25">
        <v>171757603.84962624</v>
      </c>
      <c r="S11" s="25">
        <f t="shared" ref="S11:S33" si="1">R11/1000000</f>
        <v>171.75760384962624</v>
      </c>
      <c r="T11" s="26">
        <v>171.75760384962624</v>
      </c>
    </row>
    <row r="12" spans="1:21" ht="18" customHeight="1" x14ac:dyDescent="0.25">
      <c r="A12" s="11">
        <v>2</v>
      </c>
      <c r="B12" s="15" t="s">
        <v>6</v>
      </c>
      <c r="C12" s="12">
        <v>10014</v>
      </c>
      <c r="D12" s="12">
        <v>27258</v>
      </c>
      <c r="E12" s="12">
        <v>27176</v>
      </c>
      <c r="F12" s="12">
        <v>60604</v>
      </c>
      <c r="G12" s="12">
        <v>228987.304</v>
      </c>
      <c r="H12" s="12">
        <v>207937.92499999999</v>
      </c>
      <c r="I12" s="12">
        <v>93853</v>
      </c>
      <c r="J12" s="12">
        <v>119905.14178289475</v>
      </c>
      <c r="K12" s="12"/>
      <c r="L12" s="29">
        <f t="shared" si="0"/>
        <v>775735.37078289478</v>
      </c>
      <c r="Q12" t="s">
        <v>40</v>
      </c>
      <c r="R12" s="25">
        <v>138503871.87921011</v>
      </c>
      <c r="S12" s="25">
        <f t="shared" si="1"/>
        <v>138.50387187921012</v>
      </c>
      <c r="T12" s="26">
        <v>138.50387187921012</v>
      </c>
    </row>
    <row r="13" spans="1:21" ht="18" customHeight="1" x14ac:dyDescent="0.25">
      <c r="A13" s="11">
        <v>3</v>
      </c>
      <c r="B13" s="15" t="s">
        <v>8</v>
      </c>
      <c r="C13" s="12">
        <v>28903</v>
      </c>
      <c r="D13" s="12">
        <v>57959</v>
      </c>
      <c r="E13" s="12">
        <v>91792</v>
      </c>
      <c r="F13" s="12">
        <v>174683</v>
      </c>
      <c r="G13" s="12">
        <v>206610.761</v>
      </c>
      <c r="H13" s="12">
        <v>102974.63099999999</v>
      </c>
      <c r="I13" s="12">
        <v>45572</v>
      </c>
      <c r="J13" s="12">
        <v>66088.123401631587</v>
      </c>
      <c r="K13" s="12"/>
      <c r="L13" s="29">
        <f t="shared" si="0"/>
        <v>774582.51540163159</v>
      </c>
      <c r="Q13" t="s">
        <v>41</v>
      </c>
      <c r="R13" s="25">
        <v>122637481.41655658</v>
      </c>
      <c r="S13" s="25">
        <f t="shared" si="1"/>
        <v>122.63748141655658</v>
      </c>
      <c r="T13" s="26">
        <v>122.63748141655658</v>
      </c>
    </row>
    <row r="14" spans="1:21" ht="18" customHeight="1" x14ac:dyDescent="0.25">
      <c r="A14" s="11">
        <v>4</v>
      </c>
      <c r="B14" s="15" t="s">
        <v>1</v>
      </c>
      <c r="C14" s="12">
        <v>47014</v>
      </c>
      <c r="D14" s="12">
        <v>47496</v>
      </c>
      <c r="E14" s="12">
        <v>54564</v>
      </c>
      <c r="F14" s="12">
        <v>124166</v>
      </c>
      <c r="G14" s="12">
        <v>175706.27299999999</v>
      </c>
      <c r="H14" s="12">
        <v>99220.698999999993</v>
      </c>
      <c r="I14" s="12">
        <v>62545</v>
      </c>
      <c r="J14" s="12">
        <v>51338.739315789469</v>
      </c>
      <c r="K14" s="12"/>
      <c r="L14" s="29">
        <f t="shared" si="0"/>
        <v>662050.71131578938</v>
      </c>
      <c r="Q14" t="s">
        <v>38</v>
      </c>
      <c r="R14" s="25">
        <v>105730051.4171699</v>
      </c>
      <c r="S14" s="25">
        <f t="shared" si="1"/>
        <v>105.7300514171699</v>
      </c>
      <c r="T14" s="26">
        <v>105.7300514171699</v>
      </c>
    </row>
    <row r="15" spans="1:21" ht="18" customHeight="1" x14ac:dyDescent="0.25">
      <c r="A15" s="11">
        <v>5</v>
      </c>
      <c r="B15" s="15" t="s">
        <v>10</v>
      </c>
      <c r="C15" s="12">
        <v>5605</v>
      </c>
      <c r="D15" s="12">
        <v>4461</v>
      </c>
      <c r="E15" s="12">
        <v>3822</v>
      </c>
      <c r="F15" s="12">
        <v>113520</v>
      </c>
      <c r="G15" s="12">
        <v>159278.13800000001</v>
      </c>
      <c r="H15" s="12">
        <v>83419.485000000001</v>
      </c>
      <c r="I15" s="12">
        <v>57038</v>
      </c>
      <c r="J15" s="12">
        <v>204100.42444801974</v>
      </c>
      <c r="K15" s="12"/>
      <c r="L15" s="29">
        <f t="shared" si="0"/>
        <v>631244.04744801973</v>
      </c>
      <c r="Q15" t="s">
        <v>46</v>
      </c>
      <c r="R15" s="25">
        <v>93460019.950000003</v>
      </c>
      <c r="S15" s="25">
        <f t="shared" si="1"/>
        <v>93.460019950000003</v>
      </c>
      <c r="T15" s="26">
        <v>93.460019950000003</v>
      </c>
    </row>
    <row r="16" spans="1:21" ht="18" customHeight="1" x14ac:dyDescent="0.25">
      <c r="A16" s="11">
        <v>6</v>
      </c>
      <c r="B16" s="15" t="s">
        <v>17</v>
      </c>
      <c r="C16" s="12">
        <v>175889</v>
      </c>
      <c r="D16" s="12">
        <v>3864</v>
      </c>
      <c r="E16" s="12">
        <v>107466</v>
      </c>
      <c r="F16" s="12">
        <v>83637</v>
      </c>
      <c r="G16" s="12">
        <v>87924.773000000001</v>
      </c>
      <c r="H16" s="12">
        <v>92238.077999999994</v>
      </c>
      <c r="I16" s="12">
        <v>20825</v>
      </c>
      <c r="J16" s="12">
        <v>14000</v>
      </c>
      <c r="K16" s="12"/>
      <c r="L16" s="29">
        <f t="shared" si="0"/>
        <v>585843.85100000002</v>
      </c>
      <c r="Q16" t="s">
        <v>37</v>
      </c>
      <c r="R16" s="25">
        <v>79882194.421086982</v>
      </c>
      <c r="S16" s="25">
        <f t="shared" si="1"/>
        <v>79.882194421086979</v>
      </c>
      <c r="T16" s="26">
        <v>79.882194421086979</v>
      </c>
    </row>
    <row r="17" spans="1:20" ht="18" customHeight="1" x14ac:dyDescent="0.25">
      <c r="A17" s="11">
        <v>7</v>
      </c>
      <c r="B17" s="15" t="s">
        <v>9</v>
      </c>
      <c r="C17" s="12">
        <v>193090</v>
      </c>
      <c r="D17" s="12">
        <v>31875</v>
      </c>
      <c r="E17" s="12">
        <v>104097</v>
      </c>
      <c r="F17" s="12">
        <v>74636</v>
      </c>
      <c r="G17" s="12">
        <v>58036.266000000003</v>
      </c>
      <c r="H17" s="12">
        <v>50000</v>
      </c>
      <c r="I17" s="12">
        <v>35255</v>
      </c>
      <c r="J17" s="12">
        <v>35254.536</v>
      </c>
      <c r="K17" s="12"/>
      <c r="L17" s="29">
        <f t="shared" si="0"/>
        <v>582243.80200000003</v>
      </c>
      <c r="Q17" t="s">
        <v>17</v>
      </c>
      <c r="R17" s="25">
        <v>42611000</v>
      </c>
      <c r="S17" s="25">
        <f t="shared" si="1"/>
        <v>42.610999999999997</v>
      </c>
      <c r="T17" s="26">
        <v>42.610999999999997</v>
      </c>
    </row>
    <row r="18" spans="1:20" ht="18" customHeight="1" x14ac:dyDescent="0.25">
      <c r="A18" s="11">
        <v>8</v>
      </c>
      <c r="B18" s="15" t="s">
        <v>5</v>
      </c>
      <c r="C18" s="12">
        <v>29429</v>
      </c>
      <c r="D18" s="12">
        <v>41292</v>
      </c>
      <c r="E18" s="12">
        <v>44589</v>
      </c>
      <c r="F18" s="12">
        <v>98200</v>
      </c>
      <c r="G18" s="12">
        <v>68767.221999999994</v>
      </c>
      <c r="H18" s="12">
        <v>52930.949000000001</v>
      </c>
      <c r="I18" s="12">
        <v>42914</v>
      </c>
      <c r="J18" s="12">
        <v>53761.857494342112</v>
      </c>
      <c r="K18" s="12"/>
      <c r="L18" s="29">
        <f t="shared" si="0"/>
        <v>431884.02849434211</v>
      </c>
      <c r="Q18" t="s">
        <v>47</v>
      </c>
      <c r="R18" s="25">
        <v>39116820.597355954</v>
      </c>
      <c r="S18" s="25">
        <f t="shared" si="1"/>
        <v>39.116820597355954</v>
      </c>
      <c r="T18" s="26">
        <v>39.116820597355954</v>
      </c>
    </row>
    <row r="19" spans="1:20" ht="18" customHeight="1" x14ac:dyDescent="0.25">
      <c r="A19" s="11">
        <v>9</v>
      </c>
      <c r="B19" s="15" t="s">
        <v>4</v>
      </c>
      <c r="C19" s="12">
        <v>16771</v>
      </c>
      <c r="D19" s="12">
        <v>5001</v>
      </c>
      <c r="E19" s="12">
        <v>18413</v>
      </c>
      <c r="F19" s="12">
        <v>28729</v>
      </c>
      <c r="G19" s="12">
        <v>99398.857000000004</v>
      </c>
      <c r="H19" s="12">
        <v>79344.002999999997</v>
      </c>
      <c r="I19" s="12">
        <v>71452</v>
      </c>
      <c r="J19" s="12">
        <v>97205.67081907895</v>
      </c>
      <c r="K19" s="12"/>
      <c r="L19" s="29">
        <f t="shared" si="0"/>
        <v>416314.53081907891</v>
      </c>
      <c r="Q19" t="s">
        <v>48</v>
      </c>
      <c r="R19" s="25">
        <v>35254536</v>
      </c>
      <c r="S19" s="25">
        <f t="shared" si="1"/>
        <v>35.254536000000002</v>
      </c>
      <c r="T19" s="26">
        <v>35.254536000000002</v>
      </c>
    </row>
    <row r="20" spans="1:20" ht="18" customHeight="1" x14ac:dyDescent="0.25">
      <c r="A20" s="11">
        <v>10</v>
      </c>
      <c r="B20" s="15" t="s">
        <v>2</v>
      </c>
      <c r="C20" s="12">
        <v>31313</v>
      </c>
      <c r="D20" s="12">
        <v>47843</v>
      </c>
      <c r="E20" s="12">
        <v>51285</v>
      </c>
      <c r="F20" s="12">
        <v>76232</v>
      </c>
      <c r="G20" s="12">
        <v>70869.915999999997</v>
      </c>
      <c r="H20" s="12">
        <v>65033.152999999998</v>
      </c>
      <c r="I20" s="12">
        <v>25825</v>
      </c>
      <c r="J20" s="12">
        <v>24010.378581315788</v>
      </c>
      <c r="K20" s="12"/>
      <c r="L20" s="29">
        <f t="shared" si="0"/>
        <v>392411.44758131576</v>
      </c>
      <c r="Q20" t="s">
        <v>43</v>
      </c>
      <c r="R20" s="25">
        <v>24930781.05108536</v>
      </c>
      <c r="S20" s="25">
        <f t="shared" si="1"/>
        <v>24.930781051085361</v>
      </c>
      <c r="T20" s="26">
        <v>24.930781051085361</v>
      </c>
    </row>
    <row r="21" spans="1:20" ht="18" customHeight="1" x14ac:dyDescent="0.25">
      <c r="A21" s="11">
        <v>11</v>
      </c>
      <c r="B21" s="15" t="s">
        <v>3</v>
      </c>
      <c r="C21" s="12">
        <v>26452</v>
      </c>
      <c r="D21" s="12">
        <v>17197</v>
      </c>
      <c r="E21" s="12">
        <v>26131</v>
      </c>
      <c r="F21" s="12">
        <v>29825</v>
      </c>
      <c r="G21" s="12">
        <v>51716.199000000001</v>
      </c>
      <c r="H21" s="12">
        <v>25452.958999999999</v>
      </c>
      <c r="I21" s="12">
        <v>28069</v>
      </c>
      <c r="J21" s="12">
        <v>127109.60669721052</v>
      </c>
      <c r="K21" s="12"/>
      <c r="L21" s="29">
        <f t="shared" si="0"/>
        <v>331952.76469721051</v>
      </c>
      <c r="Q21" t="s">
        <v>13</v>
      </c>
      <c r="R21" s="25">
        <v>24286431.902268648</v>
      </c>
      <c r="S21" s="25">
        <f t="shared" si="1"/>
        <v>24.286431902268649</v>
      </c>
      <c r="T21" s="26">
        <v>24.286431902268649</v>
      </c>
    </row>
    <row r="22" spans="1:20" ht="18" customHeight="1" x14ac:dyDescent="0.25">
      <c r="A22" s="11">
        <v>12</v>
      </c>
      <c r="B22" s="15" t="s">
        <v>18</v>
      </c>
      <c r="C22" s="12">
        <v>3571</v>
      </c>
      <c r="D22" s="12">
        <v>38000</v>
      </c>
      <c r="E22" s="12">
        <v>52969</v>
      </c>
      <c r="F22" s="12">
        <v>44590</v>
      </c>
      <c r="G22" s="12">
        <v>22041.286</v>
      </c>
      <c r="H22" s="12">
        <v>11440.248</v>
      </c>
      <c r="I22" s="12">
        <v>58958</v>
      </c>
      <c r="J22" s="12">
        <v>38286.786101973688</v>
      </c>
      <c r="K22" s="12"/>
      <c r="L22" s="29">
        <f t="shared" si="0"/>
        <v>269856.32010197366</v>
      </c>
      <c r="Q22" t="s">
        <v>39</v>
      </c>
      <c r="R22" s="25">
        <v>22663371.15064469</v>
      </c>
      <c r="S22" s="25">
        <f t="shared" si="1"/>
        <v>22.663371150644689</v>
      </c>
      <c r="T22" s="26">
        <v>22.663371150644689</v>
      </c>
    </row>
    <row r="23" spans="1:20" ht="18" customHeight="1" x14ac:dyDescent="0.25">
      <c r="A23" s="11">
        <v>13</v>
      </c>
      <c r="B23" s="15" t="s">
        <v>7</v>
      </c>
      <c r="C23" s="12">
        <v>17202</v>
      </c>
      <c r="D23" s="12">
        <v>26714</v>
      </c>
      <c r="E23" s="12">
        <v>25023</v>
      </c>
      <c r="F23" s="12">
        <v>46771</v>
      </c>
      <c r="G23" s="12">
        <v>42234.510999999999</v>
      </c>
      <c r="H23" s="12">
        <v>36180.737999999998</v>
      </c>
      <c r="I23" s="12">
        <v>27423</v>
      </c>
      <c r="J23" s="12">
        <v>9270.5296118421065</v>
      </c>
      <c r="K23" s="12"/>
      <c r="L23" s="29">
        <f t="shared" si="0"/>
        <v>230818.77861184211</v>
      </c>
      <c r="Q23" t="s">
        <v>49</v>
      </c>
      <c r="R23" s="25">
        <v>16735829.958312387</v>
      </c>
      <c r="S23" s="25">
        <f t="shared" si="1"/>
        <v>16.735829958312387</v>
      </c>
      <c r="T23" s="26">
        <v>16.735829958312387</v>
      </c>
    </row>
    <row r="24" spans="1:20" ht="18" customHeight="1" x14ac:dyDescent="0.25">
      <c r="A24" s="11">
        <v>14</v>
      </c>
      <c r="B24" s="15" t="s">
        <v>14</v>
      </c>
      <c r="C24" s="12">
        <v>9327</v>
      </c>
      <c r="D24" s="12">
        <v>28233</v>
      </c>
      <c r="E24" s="12">
        <v>33641</v>
      </c>
      <c r="F24" s="12">
        <v>36523</v>
      </c>
      <c r="G24" s="12">
        <v>46074.728000000003</v>
      </c>
      <c r="H24" s="12">
        <v>38991.411</v>
      </c>
      <c r="I24" s="12">
        <v>15710</v>
      </c>
      <c r="J24" s="12">
        <v>16763.952557090724</v>
      </c>
      <c r="K24" s="12"/>
      <c r="L24" s="29">
        <f t="shared" si="0"/>
        <v>225264.09155709072</v>
      </c>
      <c r="Q24" t="s">
        <v>50</v>
      </c>
      <c r="R24" s="25">
        <v>13834955.993308306</v>
      </c>
      <c r="S24" s="25">
        <f t="shared" si="1"/>
        <v>13.834955993308306</v>
      </c>
      <c r="T24" s="26">
        <v>13.834955993308306</v>
      </c>
    </row>
    <row r="25" spans="1:20" ht="18" customHeight="1" x14ac:dyDescent="0.25">
      <c r="A25" s="11">
        <v>15</v>
      </c>
      <c r="B25" s="15" t="s">
        <v>19</v>
      </c>
      <c r="C25" s="12">
        <v>12184</v>
      </c>
      <c r="D25" s="12">
        <v>8535</v>
      </c>
      <c r="E25" s="12">
        <v>37032</v>
      </c>
      <c r="F25" s="12">
        <v>30403</v>
      </c>
      <c r="G25" s="12">
        <v>30835.657999999999</v>
      </c>
      <c r="H25" s="12">
        <v>42862.81</v>
      </c>
      <c r="I25" s="12">
        <v>43966</v>
      </c>
      <c r="J25" s="12" t="s">
        <v>11</v>
      </c>
      <c r="K25" s="12"/>
      <c r="L25" s="29">
        <f t="shared" si="0"/>
        <v>205818.46799999999</v>
      </c>
      <c r="Q25" t="s">
        <v>44</v>
      </c>
      <c r="R25" s="25">
        <v>8476676.6175942533</v>
      </c>
      <c r="S25" s="25">
        <f t="shared" si="1"/>
        <v>8.4766766175942525</v>
      </c>
      <c r="T25" s="26">
        <v>8.4766766175942525</v>
      </c>
    </row>
    <row r="26" spans="1:20" ht="18" customHeight="1" x14ac:dyDescent="0.25">
      <c r="A26" s="11">
        <v>16</v>
      </c>
      <c r="B26" s="15" t="s">
        <v>30</v>
      </c>
      <c r="C26" s="13" t="s">
        <v>11</v>
      </c>
      <c r="D26" s="13" t="s">
        <v>11</v>
      </c>
      <c r="E26" s="13" t="s">
        <v>11</v>
      </c>
      <c r="F26" s="13" t="s">
        <v>11</v>
      </c>
      <c r="G26" s="12">
        <v>2727.8319999999999</v>
      </c>
      <c r="H26" s="12">
        <v>10943.337</v>
      </c>
      <c r="I26" s="12">
        <v>57509</v>
      </c>
      <c r="J26" s="12">
        <v>110612.32498359999</v>
      </c>
      <c r="K26" s="12"/>
      <c r="L26" s="29">
        <f t="shared" si="0"/>
        <v>181792.4939836</v>
      </c>
      <c r="Q26" t="s">
        <v>51</v>
      </c>
      <c r="R26" s="25">
        <v>5000000</v>
      </c>
      <c r="S26" s="25">
        <f t="shared" si="1"/>
        <v>5</v>
      </c>
      <c r="T26" s="26">
        <v>5</v>
      </c>
    </row>
    <row r="27" spans="1:20" ht="18" customHeight="1" x14ac:dyDescent="0.25">
      <c r="A27" s="11">
        <v>17</v>
      </c>
      <c r="B27" s="15" t="s">
        <v>13</v>
      </c>
      <c r="C27" s="12">
        <v>11242</v>
      </c>
      <c r="D27" s="12">
        <v>16414</v>
      </c>
      <c r="E27" s="12">
        <v>13035</v>
      </c>
      <c r="F27" s="12">
        <v>20812</v>
      </c>
      <c r="G27" s="12">
        <v>22781.998</v>
      </c>
      <c r="H27" s="12">
        <v>19792.679</v>
      </c>
      <c r="I27" s="12">
        <v>31428</v>
      </c>
      <c r="J27" s="12">
        <v>16699.887434210526</v>
      </c>
      <c r="K27" s="12"/>
      <c r="L27" s="29">
        <f t="shared" si="0"/>
        <v>152205.56443421054</v>
      </c>
      <c r="Q27" t="s">
        <v>52</v>
      </c>
      <c r="R27" s="25">
        <v>1119717590.6824241</v>
      </c>
      <c r="S27" s="25">
        <f t="shared" si="1"/>
        <v>1119.7175906824241</v>
      </c>
      <c r="T27" s="26">
        <v>1119.7175906824241</v>
      </c>
    </row>
    <row r="28" spans="1:20" ht="18" customHeight="1" x14ac:dyDescent="0.25">
      <c r="A28" s="11">
        <v>18</v>
      </c>
      <c r="B28" s="15" t="s">
        <v>20</v>
      </c>
      <c r="C28" s="13" t="s">
        <v>11</v>
      </c>
      <c r="D28" s="12">
        <v>0.63200000000000001</v>
      </c>
      <c r="E28" s="13" t="s">
        <v>11</v>
      </c>
      <c r="F28" s="13" t="s">
        <v>11</v>
      </c>
      <c r="G28" s="13" t="s">
        <v>11</v>
      </c>
      <c r="H28" s="12">
        <v>1000</v>
      </c>
      <c r="I28" s="12">
        <v>1674</v>
      </c>
      <c r="J28" s="12">
        <v>5000</v>
      </c>
      <c r="K28" s="12"/>
      <c r="L28" s="29">
        <f t="shared" si="0"/>
        <v>7674.6319999999996</v>
      </c>
      <c r="Q28" t="s">
        <v>23</v>
      </c>
      <c r="R28" s="25">
        <v>126795784.63968174</v>
      </c>
      <c r="S28" s="25">
        <f t="shared" si="1"/>
        <v>126.79578463968174</v>
      </c>
      <c r="T28" s="26">
        <v>126.79578463968174</v>
      </c>
    </row>
    <row r="29" spans="1:20" ht="18" customHeight="1" x14ac:dyDescent="0.25">
      <c r="A29" s="277" t="s">
        <v>21</v>
      </c>
      <c r="B29" s="277"/>
      <c r="C29" s="28">
        <f t="shared" ref="C29:J29" si="2">SUM(C11:C28)</f>
        <v>781204</v>
      </c>
      <c r="D29" s="28">
        <f t="shared" si="2"/>
        <v>509494.63199999998</v>
      </c>
      <c r="E29" s="28">
        <f t="shared" si="2"/>
        <v>1009673</v>
      </c>
      <c r="F29" s="28">
        <f t="shared" si="2"/>
        <v>1193553</v>
      </c>
      <c r="G29" s="28">
        <f t="shared" si="2"/>
        <v>1432767.1609999998</v>
      </c>
      <c r="H29" s="28">
        <f t="shared" si="2"/>
        <v>1067880.0960000001</v>
      </c>
      <c r="I29" s="28">
        <f t="shared" si="2"/>
        <v>740926</v>
      </c>
      <c r="J29" s="28">
        <f t="shared" si="2"/>
        <v>1010092.9362289999</v>
      </c>
      <c r="K29" s="28"/>
      <c r="L29" s="29">
        <f t="shared" si="0"/>
        <v>7745590.8252289994</v>
      </c>
      <c r="Q29" t="s">
        <v>29</v>
      </c>
      <c r="R29" s="25">
        <v>26521144.036611713</v>
      </c>
      <c r="S29" s="25">
        <f t="shared" si="1"/>
        <v>26.521144036611712</v>
      </c>
      <c r="T29" s="26">
        <v>26.521144036611712</v>
      </c>
    </row>
    <row r="30" spans="1:20" ht="18" customHeight="1" x14ac:dyDescent="0.25">
      <c r="A30" s="11">
        <v>1</v>
      </c>
      <c r="B30" s="15" t="s">
        <v>22</v>
      </c>
      <c r="C30" s="12">
        <v>99027</v>
      </c>
      <c r="D30" s="12">
        <v>73463</v>
      </c>
      <c r="E30" s="12">
        <v>95526</v>
      </c>
      <c r="F30" s="12">
        <v>123716</v>
      </c>
      <c r="G30" s="12">
        <v>194445.84599999999</v>
      </c>
      <c r="H30" s="12">
        <v>166043.473</v>
      </c>
      <c r="I30" s="12">
        <v>35218</v>
      </c>
      <c r="J30" s="12">
        <v>15314.598187046053</v>
      </c>
      <c r="K30" s="12"/>
      <c r="L30" s="29">
        <f t="shared" si="0"/>
        <v>802753.91718704603</v>
      </c>
      <c r="Q30" t="s">
        <v>24</v>
      </c>
      <c r="R30" s="25">
        <v>11746614.105709154</v>
      </c>
      <c r="S30" s="25">
        <f t="shared" si="1"/>
        <v>11.746614105709154</v>
      </c>
      <c r="T30" s="26">
        <v>11.746614105709154</v>
      </c>
    </row>
    <row r="31" spans="1:20" ht="18" customHeight="1" x14ac:dyDescent="0.25">
      <c r="A31" s="11">
        <v>2</v>
      </c>
      <c r="B31" s="15" t="s">
        <v>23</v>
      </c>
      <c r="C31" s="12">
        <v>110176</v>
      </c>
      <c r="D31" s="12">
        <v>72102</v>
      </c>
      <c r="E31" s="12">
        <v>50772</v>
      </c>
      <c r="F31" s="12">
        <v>73386</v>
      </c>
      <c r="G31" s="12">
        <v>62042.159</v>
      </c>
      <c r="H31" s="12">
        <v>130758.099</v>
      </c>
      <c r="I31" s="12">
        <v>101015</v>
      </c>
      <c r="J31" s="12">
        <v>68673.252773684217</v>
      </c>
      <c r="K31" s="12"/>
      <c r="L31" s="29">
        <f t="shared" si="0"/>
        <v>668924.51077368413</v>
      </c>
      <c r="Q31" t="s">
        <v>32</v>
      </c>
      <c r="R31" s="25">
        <v>40349851.424840875</v>
      </c>
      <c r="S31" s="25">
        <f t="shared" si="1"/>
        <v>40.349851424840878</v>
      </c>
      <c r="T31" s="26">
        <v>40.349851424840878</v>
      </c>
    </row>
    <row r="32" spans="1:20" ht="18" customHeight="1" x14ac:dyDescent="0.25">
      <c r="A32" s="11">
        <v>3</v>
      </c>
      <c r="B32" s="15" t="s">
        <v>24</v>
      </c>
      <c r="C32" s="12">
        <v>23689</v>
      </c>
      <c r="D32" s="12">
        <v>25754</v>
      </c>
      <c r="E32" s="12">
        <v>22060</v>
      </c>
      <c r="F32" s="12">
        <v>31352</v>
      </c>
      <c r="G32" s="12">
        <v>12899.874</v>
      </c>
      <c r="H32" s="12">
        <v>10808.038</v>
      </c>
      <c r="I32" s="13" t="s">
        <v>11</v>
      </c>
      <c r="J32" s="12">
        <v>12233.739440789475</v>
      </c>
      <c r="K32" s="12"/>
      <c r="L32" s="29">
        <f t="shared" si="0"/>
        <v>138796.65144078946</v>
      </c>
      <c r="Q32" t="s">
        <v>53</v>
      </c>
      <c r="R32" s="25">
        <v>205413394.2068435</v>
      </c>
      <c r="S32" s="25">
        <f t="shared" si="1"/>
        <v>205.41339420684349</v>
      </c>
      <c r="T32" s="26">
        <v>205.41339420684349</v>
      </c>
    </row>
    <row r="33" spans="1:23" ht="18" customHeight="1" x14ac:dyDescent="0.25">
      <c r="A33" s="11">
        <v>4</v>
      </c>
      <c r="B33" s="15" t="s">
        <v>25</v>
      </c>
      <c r="C33" s="12">
        <v>63</v>
      </c>
      <c r="D33" s="12">
        <v>194</v>
      </c>
      <c r="E33" s="12">
        <v>7417</v>
      </c>
      <c r="F33" s="12">
        <v>8538</v>
      </c>
      <c r="G33" s="12">
        <v>1574.6559999999999</v>
      </c>
      <c r="H33" s="13" t="s">
        <v>11</v>
      </c>
      <c r="I33" s="13" t="s">
        <v>11</v>
      </c>
      <c r="J33" s="13" t="s">
        <v>11</v>
      </c>
      <c r="K33" s="13"/>
      <c r="L33" s="29">
        <f t="shared" si="0"/>
        <v>17786.655999999999</v>
      </c>
      <c r="Q33" t="s">
        <v>54</v>
      </c>
      <c r="R33" s="25">
        <v>1325130984.8892674</v>
      </c>
      <c r="S33" s="25">
        <f t="shared" si="1"/>
        <v>1325.1309848892674</v>
      </c>
      <c r="T33" s="26">
        <v>1325.1309848892674</v>
      </c>
    </row>
    <row r="34" spans="1:23" ht="18" customHeight="1" x14ac:dyDescent="0.25">
      <c r="A34" s="11">
        <v>5</v>
      </c>
      <c r="B34" s="15" t="s">
        <v>26</v>
      </c>
      <c r="C34" s="12">
        <v>101</v>
      </c>
      <c r="D34" s="12">
        <v>1135</v>
      </c>
      <c r="E34" s="13" t="s">
        <v>11</v>
      </c>
      <c r="F34" s="13" t="s">
        <v>11</v>
      </c>
      <c r="G34" s="13" t="s">
        <v>11</v>
      </c>
      <c r="H34" s="13" t="s">
        <v>11</v>
      </c>
      <c r="I34" s="13" t="s">
        <v>11</v>
      </c>
      <c r="J34" s="13" t="s">
        <v>11</v>
      </c>
      <c r="K34" s="13"/>
      <c r="L34" s="29">
        <f t="shared" si="0"/>
        <v>1236</v>
      </c>
    </row>
    <row r="35" spans="1:23" ht="18" customHeight="1" x14ac:dyDescent="0.25">
      <c r="A35" s="11">
        <v>6</v>
      </c>
      <c r="B35" s="15" t="s">
        <v>27</v>
      </c>
      <c r="C35" s="12">
        <v>5465</v>
      </c>
      <c r="D35" s="12">
        <v>18728</v>
      </c>
      <c r="E35" s="12">
        <v>11928</v>
      </c>
      <c r="F35" s="12">
        <v>10273</v>
      </c>
      <c r="G35" s="12">
        <v>19674.940999999999</v>
      </c>
      <c r="H35" s="12">
        <v>134563.02299999999</v>
      </c>
      <c r="I35" s="12">
        <v>209050</v>
      </c>
      <c r="J35" s="12">
        <v>20745.976285480265</v>
      </c>
      <c r="K35" s="12"/>
      <c r="L35" s="29">
        <f t="shared" si="0"/>
        <v>430427.94028548023</v>
      </c>
    </row>
    <row r="36" spans="1:23" ht="18" customHeight="1" x14ac:dyDescent="0.25">
      <c r="A36" s="277" t="s">
        <v>28</v>
      </c>
      <c r="B36" s="277"/>
      <c r="C36" s="28">
        <f t="shared" ref="C36:H36" si="3">SUM(C30:C35)</f>
        <v>238521</v>
      </c>
      <c r="D36" s="28">
        <f t="shared" si="3"/>
        <v>191376</v>
      </c>
      <c r="E36" s="28">
        <f t="shared" si="3"/>
        <v>187703</v>
      </c>
      <c r="F36" s="28">
        <f t="shared" si="3"/>
        <v>247265</v>
      </c>
      <c r="G36" s="28">
        <f t="shared" si="3"/>
        <v>290637.47600000002</v>
      </c>
      <c r="H36" s="28">
        <f t="shared" si="3"/>
        <v>442172.63299999997</v>
      </c>
      <c r="I36" s="28">
        <f>SUM(I30:I35)</f>
        <v>345283</v>
      </c>
      <c r="J36" s="28">
        <f>SUM(J30:J35)</f>
        <v>116967.56668700001</v>
      </c>
      <c r="K36" s="28"/>
      <c r="L36" s="29">
        <f t="shared" si="0"/>
        <v>2059925.6756869999</v>
      </c>
    </row>
    <row r="37" spans="1:23" ht="23.85" customHeight="1" x14ac:dyDescent="0.3">
      <c r="A37" s="274" t="s">
        <v>16</v>
      </c>
      <c r="B37" s="274"/>
      <c r="C37" s="30">
        <f>SUM(C36,C29)</f>
        <v>1019725</v>
      </c>
      <c r="D37" s="30">
        <f>SUM(D36,D29)</f>
        <v>700870.63199999998</v>
      </c>
      <c r="E37" s="30">
        <f>SUM(E36,E29)</f>
        <v>1197376</v>
      </c>
      <c r="F37" s="30">
        <f>SUM(F36,F29)</f>
        <v>1440818</v>
      </c>
      <c r="G37" s="30">
        <f>SUM(G36,G29)</f>
        <v>1723404.6369999999</v>
      </c>
      <c r="H37" s="30">
        <f>SUM(H29)+H36</f>
        <v>1510052.7290000001</v>
      </c>
      <c r="I37" s="30">
        <f>SUM(I29,I36)</f>
        <v>1086209</v>
      </c>
      <c r="J37" s="30">
        <f>SUM(J29,J36)</f>
        <v>1127060.5029159999</v>
      </c>
      <c r="K37" s="30"/>
      <c r="L37" s="30">
        <f>SUM(L29,L36)</f>
        <v>9805516.5009159986</v>
      </c>
    </row>
    <row r="38" spans="1:23" x14ac:dyDescent="0.25">
      <c r="L38" s="4"/>
    </row>
    <row r="39" spans="1:23" x14ac:dyDescent="0.25">
      <c r="L39" s="4"/>
    </row>
    <row r="40" spans="1:23" x14ac:dyDescent="0.25">
      <c r="L40" s="4"/>
    </row>
    <row r="41" spans="1:23" ht="17.850000000000001" customHeight="1" x14ac:dyDescent="0.25">
      <c r="C41" s="273" t="s">
        <v>36</v>
      </c>
      <c r="D41" s="273"/>
      <c r="E41" s="273"/>
      <c r="F41" s="273"/>
      <c r="G41" s="273"/>
      <c r="H41" s="273"/>
      <c r="I41" s="273"/>
      <c r="J41" s="273"/>
      <c r="K41" s="22"/>
      <c r="L41" s="14"/>
      <c r="M41" s="14"/>
      <c r="N41" s="14"/>
      <c r="O41" s="14"/>
    </row>
    <row r="42" spans="1:23" ht="27.6" customHeight="1" x14ac:dyDescent="0.25">
      <c r="C42" s="273"/>
      <c r="D42" s="273"/>
      <c r="E42" s="273"/>
      <c r="F42" s="273"/>
      <c r="G42" s="273"/>
      <c r="H42" s="273"/>
      <c r="I42" s="273"/>
      <c r="J42" s="273"/>
      <c r="K42" s="22"/>
      <c r="L42" s="14"/>
      <c r="M42" s="14"/>
    </row>
    <row r="43" spans="1:23" x14ac:dyDescent="0.25">
      <c r="D43" s="4"/>
      <c r="E43" s="10"/>
      <c r="G43" s="6"/>
      <c r="H43" s="4"/>
      <c r="I43" s="4"/>
      <c r="J43" s="4"/>
      <c r="K43" s="4"/>
      <c r="L43" s="17"/>
      <c r="M43" s="18"/>
      <c r="N43"/>
    </row>
    <row r="44" spans="1:23" x14ac:dyDescent="0.25">
      <c r="D44" s="4"/>
      <c r="E44" s="10"/>
      <c r="G44" s="6"/>
      <c r="H44" s="4"/>
      <c r="I44" s="4"/>
      <c r="J44" s="4"/>
      <c r="K44" s="4"/>
      <c r="L44" s="17"/>
      <c r="M44" s="18"/>
      <c r="N44"/>
    </row>
    <row r="45" spans="1:23" x14ac:dyDescent="0.25">
      <c r="D45" s="4"/>
      <c r="E45" s="10"/>
      <c r="G45" s="6"/>
      <c r="H45" s="4"/>
      <c r="I45" s="4"/>
      <c r="J45" s="4"/>
      <c r="K45" s="4"/>
      <c r="L45" s="17"/>
      <c r="M45" s="19"/>
      <c r="N45"/>
      <c r="W45">
        <v>2016</v>
      </c>
    </row>
    <row r="46" spans="1:23" ht="15.75" x14ac:dyDescent="0.25">
      <c r="D46" s="4"/>
      <c r="E46" s="10"/>
      <c r="G46" s="6"/>
      <c r="H46" s="4"/>
      <c r="I46" s="4"/>
      <c r="J46" s="4"/>
      <c r="K46" s="4"/>
      <c r="L46" s="17"/>
      <c r="M46" s="19"/>
      <c r="N46"/>
      <c r="U46">
        <v>1</v>
      </c>
      <c r="V46" s="3" t="s">
        <v>12</v>
      </c>
      <c r="W46" s="2">
        <v>887897.40700000001</v>
      </c>
    </row>
    <row r="47" spans="1:23" ht="15.75" x14ac:dyDescent="0.25">
      <c r="D47" s="4"/>
      <c r="E47" s="10"/>
      <c r="G47" s="6"/>
      <c r="H47" s="4"/>
      <c r="I47" s="4"/>
      <c r="J47" s="4"/>
      <c r="K47" s="4"/>
      <c r="L47" s="17"/>
      <c r="M47" s="19"/>
      <c r="N47"/>
      <c r="U47">
        <v>2</v>
      </c>
      <c r="V47" s="3" t="s">
        <v>6</v>
      </c>
      <c r="W47" s="2">
        <v>775735.37078289478</v>
      </c>
    </row>
    <row r="48" spans="1:23" ht="15.75" x14ac:dyDescent="0.25">
      <c r="D48" s="4"/>
      <c r="E48" s="10"/>
      <c r="G48" s="6"/>
      <c r="H48" s="4"/>
      <c r="I48" s="4"/>
      <c r="J48" s="4"/>
      <c r="K48" s="4"/>
      <c r="L48" s="17"/>
      <c r="M48" s="19"/>
      <c r="N48"/>
      <c r="U48">
        <v>3</v>
      </c>
      <c r="V48" s="3" t="s">
        <v>8</v>
      </c>
      <c r="W48" s="2">
        <v>774582.51540163159</v>
      </c>
    </row>
    <row r="49" spans="4:23" ht="15.75" x14ac:dyDescent="0.25">
      <c r="D49" s="4"/>
      <c r="E49" s="10"/>
      <c r="G49" s="6"/>
      <c r="H49" s="4"/>
      <c r="I49" s="4"/>
      <c r="J49" s="4"/>
      <c r="K49" s="4"/>
      <c r="L49" s="17"/>
      <c r="M49" s="19"/>
      <c r="N49"/>
      <c r="U49">
        <v>4</v>
      </c>
      <c r="V49" s="3" t="s">
        <v>1</v>
      </c>
      <c r="W49" s="2">
        <v>662050.71131578938</v>
      </c>
    </row>
    <row r="50" spans="4:23" ht="15.75" x14ac:dyDescent="0.25">
      <c r="D50" s="4"/>
      <c r="E50" s="10"/>
      <c r="G50" s="6"/>
      <c r="H50" s="4"/>
      <c r="I50" s="4"/>
      <c r="J50" s="4"/>
      <c r="K50" s="4"/>
      <c r="L50" s="17"/>
      <c r="M50" s="19"/>
      <c r="N50"/>
      <c r="U50">
        <v>5</v>
      </c>
      <c r="V50" s="3" t="s">
        <v>10</v>
      </c>
      <c r="W50" s="2">
        <v>631244.04744801973</v>
      </c>
    </row>
    <row r="51" spans="4:23" ht="15.75" x14ac:dyDescent="0.25">
      <c r="D51" s="4"/>
      <c r="E51" s="10"/>
      <c r="G51" s="6"/>
      <c r="H51" s="4"/>
      <c r="I51" s="4"/>
      <c r="J51" s="4"/>
      <c r="K51" s="4"/>
      <c r="L51" s="17"/>
      <c r="M51" s="19"/>
      <c r="N51"/>
      <c r="U51">
        <v>6</v>
      </c>
      <c r="V51" s="3" t="s">
        <v>17</v>
      </c>
      <c r="W51" s="2">
        <v>585843.85100000002</v>
      </c>
    </row>
    <row r="52" spans="4:23" ht="15.75" x14ac:dyDescent="0.25">
      <c r="D52" s="4"/>
      <c r="E52" s="10"/>
      <c r="G52" s="6"/>
      <c r="H52" s="4"/>
      <c r="I52" s="4"/>
      <c r="J52" s="4"/>
      <c r="K52" s="4"/>
      <c r="L52" s="17"/>
      <c r="M52" s="19"/>
      <c r="N52"/>
      <c r="U52">
        <v>7</v>
      </c>
      <c r="V52" s="3" t="s">
        <v>9</v>
      </c>
      <c r="W52" s="2">
        <v>582243.80200000003</v>
      </c>
    </row>
    <row r="53" spans="4:23" ht="15.75" x14ac:dyDescent="0.25">
      <c r="D53" s="4"/>
      <c r="E53" s="10"/>
      <c r="G53" s="6"/>
      <c r="H53" s="4"/>
      <c r="I53" s="4"/>
      <c r="J53" s="4"/>
      <c r="K53" s="4"/>
      <c r="L53" s="17"/>
      <c r="M53" s="19"/>
      <c r="N53"/>
      <c r="U53">
        <v>8</v>
      </c>
      <c r="V53" s="3" t="s">
        <v>5</v>
      </c>
      <c r="W53" s="2">
        <v>431884.02849434211</v>
      </c>
    </row>
    <row r="54" spans="4:23" ht="15.75" x14ac:dyDescent="0.25">
      <c r="D54" s="4"/>
      <c r="E54" s="10"/>
      <c r="G54" s="6"/>
      <c r="H54" s="4"/>
      <c r="I54" s="4"/>
      <c r="J54" s="4"/>
      <c r="K54" s="4"/>
      <c r="L54" s="17"/>
      <c r="M54" s="19"/>
      <c r="N54"/>
      <c r="U54">
        <v>9</v>
      </c>
      <c r="V54" s="3" t="s">
        <v>4</v>
      </c>
      <c r="W54" s="2">
        <v>416314.53081907891</v>
      </c>
    </row>
    <row r="55" spans="4:23" ht="15.75" x14ac:dyDescent="0.25">
      <c r="D55" s="4"/>
      <c r="E55" s="10"/>
      <c r="G55" s="6"/>
      <c r="H55" s="4"/>
      <c r="I55" s="4"/>
      <c r="J55" s="4"/>
      <c r="K55" s="4"/>
      <c r="L55" s="17"/>
      <c r="M55" s="19"/>
      <c r="N55"/>
      <c r="U55">
        <v>10</v>
      </c>
      <c r="V55" s="3" t="s">
        <v>2</v>
      </c>
      <c r="W55" s="2">
        <v>392411.44758131576</v>
      </c>
    </row>
    <row r="56" spans="4:23" ht="15.75" x14ac:dyDescent="0.25">
      <c r="D56" s="4"/>
      <c r="E56" s="10"/>
      <c r="G56" s="6"/>
      <c r="H56" s="4"/>
      <c r="I56" s="4"/>
      <c r="J56" s="4"/>
      <c r="K56" s="4"/>
      <c r="L56" s="17"/>
      <c r="M56" s="19"/>
      <c r="N56"/>
      <c r="U56">
        <v>11</v>
      </c>
      <c r="V56" s="3" t="s">
        <v>3</v>
      </c>
      <c r="W56" s="2">
        <v>331952.76469721051</v>
      </c>
    </row>
    <row r="57" spans="4:23" ht="15.75" x14ac:dyDescent="0.25">
      <c r="D57" s="4"/>
      <c r="E57" s="10"/>
      <c r="G57" s="6"/>
      <c r="H57" s="4"/>
      <c r="I57" s="4"/>
      <c r="J57" s="4"/>
      <c r="K57" s="4"/>
      <c r="L57" s="17"/>
      <c r="M57" s="19"/>
      <c r="N57"/>
      <c r="U57">
        <v>12</v>
      </c>
      <c r="V57" s="3" t="s">
        <v>18</v>
      </c>
      <c r="W57" s="2">
        <v>269856.32010197366</v>
      </c>
    </row>
    <row r="58" spans="4:23" ht="15.75" x14ac:dyDescent="0.25">
      <c r="D58" s="4"/>
      <c r="E58" s="10"/>
      <c r="G58" s="6"/>
      <c r="H58" s="4"/>
      <c r="I58" s="4"/>
      <c r="J58" s="4"/>
      <c r="K58" s="4"/>
      <c r="L58" s="17"/>
      <c r="M58" s="19"/>
      <c r="N58"/>
      <c r="U58">
        <v>13</v>
      </c>
      <c r="V58" s="3" t="s">
        <v>7</v>
      </c>
      <c r="W58" s="2">
        <v>230818.77861184211</v>
      </c>
    </row>
    <row r="59" spans="4:23" ht="15.75" x14ac:dyDescent="0.25">
      <c r="D59" s="4"/>
      <c r="E59" s="10"/>
      <c r="G59" s="6"/>
      <c r="H59" s="4"/>
      <c r="I59" s="4"/>
      <c r="J59" s="4"/>
      <c r="K59" s="4"/>
      <c r="L59" s="17"/>
      <c r="M59" s="19"/>
      <c r="N59"/>
      <c r="U59">
        <v>14</v>
      </c>
      <c r="V59" s="3" t="s">
        <v>14</v>
      </c>
      <c r="W59" s="2">
        <v>225264.09155709072</v>
      </c>
    </row>
    <row r="60" spans="4:23" ht="15.75" x14ac:dyDescent="0.25">
      <c r="D60" s="4"/>
      <c r="E60" s="10"/>
      <c r="G60" s="6"/>
      <c r="H60" s="4"/>
      <c r="I60" s="4"/>
      <c r="J60" s="4"/>
      <c r="K60" s="4"/>
      <c r="L60" s="17"/>
      <c r="M60" s="19"/>
      <c r="N60"/>
      <c r="U60">
        <v>15</v>
      </c>
      <c r="V60" s="3" t="s">
        <v>19</v>
      </c>
      <c r="W60" s="2">
        <v>205818.46799999999</v>
      </c>
    </row>
    <row r="61" spans="4:23" ht="15.75" x14ac:dyDescent="0.25">
      <c r="D61" s="4"/>
      <c r="E61" s="10"/>
      <c r="G61" s="6"/>
      <c r="H61" s="16"/>
      <c r="I61" s="16"/>
      <c r="J61" s="16"/>
      <c r="K61" s="16"/>
      <c r="L61" s="17"/>
      <c r="M61" s="19"/>
      <c r="N61"/>
      <c r="U61">
        <v>16</v>
      </c>
      <c r="V61" s="3" t="s">
        <v>30</v>
      </c>
      <c r="W61" s="2">
        <v>181792.4939836</v>
      </c>
    </row>
    <row r="62" spans="4:23" ht="15.75" x14ac:dyDescent="0.25">
      <c r="D62" s="4"/>
      <c r="E62" s="10"/>
      <c r="G62" s="6"/>
      <c r="H62" s="4"/>
      <c r="I62" s="4"/>
      <c r="J62" s="4"/>
      <c r="K62" s="4"/>
      <c r="L62" s="20"/>
      <c r="M62" s="19"/>
      <c r="N62"/>
      <c r="U62">
        <v>17</v>
      </c>
      <c r="V62" s="3" t="s">
        <v>13</v>
      </c>
      <c r="W62" s="2">
        <v>152205.56443421054</v>
      </c>
    </row>
    <row r="63" spans="4:23" ht="15.75" x14ac:dyDescent="0.25">
      <c r="D63" s="4"/>
      <c r="E63" s="10"/>
      <c r="G63" s="6"/>
      <c r="H63" s="4"/>
      <c r="I63" s="4"/>
      <c r="J63" s="4"/>
      <c r="K63" s="4"/>
      <c r="L63" s="17"/>
      <c r="M63" s="21"/>
      <c r="N63"/>
      <c r="U63">
        <v>18</v>
      </c>
      <c r="V63" s="3" t="s">
        <v>20</v>
      </c>
      <c r="W63" s="2">
        <v>7674.6319999999996</v>
      </c>
    </row>
    <row r="64" spans="4:23" ht="15.75" x14ac:dyDescent="0.25">
      <c r="D64" s="4"/>
      <c r="E64" s="10"/>
      <c r="G64" s="6"/>
      <c r="H64" s="4"/>
      <c r="I64" s="4"/>
      <c r="J64" s="4"/>
      <c r="K64" s="4"/>
      <c r="L64" s="17"/>
      <c r="M64" s="19"/>
      <c r="N64"/>
      <c r="U64">
        <v>19</v>
      </c>
      <c r="V64" s="1" t="s">
        <v>22</v>
      </c>
      <c r="W64" s="2">
        <v>802753.91718704603</v>
      </c>
    </row>
    <row r="65" spans="4:23" ht="15.75" x14ac:dyDescent="0.25">
      <c r="D65" s="4"/>
      <c r="G65" s="6"/>
      <c r="H65" s="4"/>
      <c r="I65" s="4"/>
      <c r="J65" s="4"/>
      <c r="K65" s="4"/>
      <c r="L65" s="17"/>
      <c r="M65" s="19"/>
      <c r="N65"/>
      <c r="U65">
        <v>20</v>
      </c>
      <c r="V65" s="1" t="s">
        <v>23</v>
      </c>
      <c r="W65" s="2">
        <v>668924.51077368413</v>
      </c>
    </row>
    <row r="66" spans="4:23" ht="15.75" x14ac:dyDescent="0.25">
      <c r="G66" s="6"/>
      <c r="H66" s="4"/>
      <c r="I66" s="4"/>
      <c r="J66" s="4"/>
      <c r="K66" s="4"/>
      <c r="L66" s="17"/>
      <c r="M66" s="19"/>
      <c r="N66"/>
      <c r="U66">
        <v>21</v>
      </c>
      <c r="V66" s="1" t="s">
        <v>24</v>
      </c>
      <c r="W66" s="2">
        <v>138796.65144078946</v>
      </c>
    </row>
    <row r="67" spans="4:23" ht="15.75" x14ac:dyDescent="0.25">
      <c r="G67" s="6"/>
      <c r="H67" s="4"/>
      <c r="I67" s="4"/>
      <c r="J67" s="4"/>
      <c r="K67" s="4"/>
      <c r="L67" s="17"/>
      <c r="M67" s="19"/>
      <c r="N67"/>
      <c r="U67">
        <v>22</v>
      </c>
      <c r="V67" s="1" t="s">
        <v>31</v>
      </c>
      <c r="W67" s="2">
        <f>SUM(L33:L35)</f>
        <v>449450.59628548025</v>
      </c>
    </row>
    <row r="68" spans="4:23" ht="15.75" x14ac:dyDescent="0.25">
      <c r="G68" s="6"/>
      <c r="H68" s="4"/>
      <c r="I68" s="4"/>
      <c r="J68" s="4"/>
      <c r="K68" s="4"/>
      <c r="L68" s="20"/>
      <c r="M68" s="19"/>
      <c r="N68"/>
      <c r="V68" s="5"/>
      <c r="W68" s="4">
        <f>SUM(W46:W67)</f>
        <v>9805516.5009160023</v>
      </c>
    </row>
    <row r="69" spans="4:23" ht="15.75" x14ac:dyDescent="0.25">
      <c r="G69" s="6"/>
      <c r="H69" s="4"/>
      <c r="I69" s="4"/>
      <c r="J69" s="4"/>
      <c r="K69" s="4"/>
      <c r="L69" s="17"/>
      <c r="M69" s="21"/>
      <c r="N69"/>
      <c r="V69" s="5"/>
      <c r="W69" s="4"/>
    </row>
    <row r="70" spans="4:23" ht="15.75" x14ac:dyDescent="0.25">
      <c r="G70" s="6"/>
      <c r="H70" s="16"/>
      <c r="I70" s="16"/>
      <c r="J70" s="16"/>
      <c r="K70" s="16"/>
      <c r="L70" s="17"/>
      <c r="M70" s="21"/>
      <c r="N70"/>
      <c r="V70" s="7" t="s">
        <v>33</v>
      </c>
      <c r="W70" s="8">
        <f>SUM(W64:W67)</f>
        <v>2059925.6756869999</v>
      </c>
    </row>
    <row r="71" spans="4:23" ht="15.75" x14ac:dyDescent="0.25">
      <c r="M71" s="21"/>
      <c r="N71"/>
      <c r="V71" s="7" t="s">
        <v>34</v>
      </c>
      <c r="W71" s="9">
        <f>W70/W68*100</f>
        <v>21.007824274168197</v>
      </c>
    </row>
    <row r="72" spans="4:23" x14ac:dyDescent="0.25">
      <c r="N72"/>
    </row>
    <row r="73" spans="4:23" x14ac:dyDescent="0.25">
      <c r="N73"/>
    </row>
  </sheetData>
  <sortState xmlns:xlrd2="http://schemas.microsoft.com/office/spreadsheetml/2017/richdata2" ref="B3:L20">
    <sortCondition descending="1" ref="L3:L20"/>
  </sortState>
  <mergeCells count="6">
    <mergeCell ref="C41:J42"/>
    <mergeCell ref="A37:B37"/>
    <mergeCell ref="A9:L9"/>
    <mergeCell ref="A10:B10"/>
    <mergeCell ref="A29:B29"/>
    <mergeCell ref="A36:B36"/>
  </mergeCells>
  <printOptions horizontalCentered="1" verticalCentered="1"/>
  <pageMargins left="0.5" right="0.5" top="0.75" bottom="0.75" header="0.3" footer="0.3"/>
  <pageSetup scale="85" orientation="landscape" r:id="rId1"/>
  <ignoredErrors>
    <ignoredError sqref="H29:I29 C36:D36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20058f-962e-4714-94be-9ada6463a423">
      <Terms xmlns="http://schemas.microsoft.com/office/infopath/2007/PartnerControls"/>
    </lcf76f155ced4ddcb4097134ff3c332f>
    <TaxCatchAll xmlns="e234cb40-727e-478a-a1b2-0db8b2c44b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4970D7CFBE3846B827A1AB49688E6B" ma:contentTypeVersion="19" ma:contentTypeDescription="Create a new document." ma:contentTypeScope="" ma:versionID="6de5a0749a67ab4aa1e355e3261f9fd4">
  <xsd:schema xmlns:xsd="http://www.w3.org/2001/XMLSchema" xmlns:xs="http://www.w3.org/2001/XMLSchema" xmlns:p="http://schemas.microsoft.com/office/2006/metadata/properties" xmlns:ns2="8f20058f-962e-4714-94be-9ada6463a423" xmlns:ns3="e234cb40-727e-478a-a1b2-0db8b2c44b94" targetNamespace="http://schemas.microsoft.com/office/2006/metadata/properties" ma:root="true" ma:fieldsID="0b9ff4c4348abfa6e768c7f3081258c9" ns2:_="" ns3:_="">
    <xsd:import namespace="8f20058f-962e-4714-94be-9ada6463a423"/>
    <xsd:import namespace="e234cb40-727e-478a-a1b2-0db8b2c44b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0058f-962e-4714-94be-9ada6463a4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7455382-2f32-4d23-bb8b-28003e0e81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4cb40-727e-478a-a1b2-0db8b2c44b9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e51bc7-2138-49bc-8f7a-da93ae3453bc}" ma:internalName="TaxCatchAll" ma:showField="CatchAllData" ma:web="e234cb40-727e-478a-a1b2-0db8b2c44b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5F71B7-42E5-4163-93C5-B1C2CE693673}">
  <ds:schemaRefs>
    <ds:schemaRef ds:uri="http://schemas.microsoft.com/office/2006/documentManagement/types"/>
    <ds:schemaRef ds:uri="http://purl.org/dc/terms/"/>
    <ds:schemaRef ds:uri="http://purl.org/dc/elements/1.1/"/>
    <ds:schemaRef ds:uri="8f20058f-962e-4714-94be-9ada6463a423"/>
    <ds:schemaRef ds:uri="http://schemas.openxmlformats.org/package/2006/metadata/core-properties"/>
    <ds:schemaRef ds:uri="http://schemas.microsoft.com/office/2006/metadata/properties"/>
    <ds:schemaRef ds:uri="http://purl.org/dc/dcmitype/"/>
    <ds:schemaRef ds:uri="e234cb40-727e-478a-a1b2-0db8b2c44b94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AB8B19E-CC71-44C5-A4C3-0A485BC83B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20058f-962e-4714-94be-9ada6463a423"/>
    <ds:schemaRef ds:uri="e234cb40-727e-478a-a1b2-0db8b2c44b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27B4C3-C55E-45EA-A2ED-BC6E28F373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Database Description</vt:lpstr>
      <vt:lpstr>Content</vt:lpstr>
      <vt:lpstr>Dhaman's Operations 2008-2024</vt:lpstr>
      <vt:lpstr>Dhaman's Operations as exporter</vt:lpstr>
      <vt:lpstr>Dhaman's Operations as importer</vt:lpstr>
      <vt:lpstr>Sectoral Distribution  </vt:lpstr>
      <vt:lpstr>Outstading Commitments (2024)</vt:lpstr>
      <vt:lpstr> Dhaman 1975-2024</vt:lpstr>
      <vt:lpstr>ج26 ش 18</vt:lpstr>
      <vt:lpstr>' Dhaman 1975-2024'!Print_Area</vt:lpstr>
      <vt:lpstr>Content!Print_Area</vt:lpstr>
      <vt:lpstr>'Database Description'!Print_Area</vt:lpstr>
      <vt:lpstr>'Dhaman''s Operations 2008-2024'!Print_Area</vt:lpstr>
      <vt:lpstr>'Dhaman''s Operations as exporter'!Print_Area</vt:lpstr>
      <vt:lpstr>'Dhaman''s Operations as importer'!Print_Area</vt:lpstr>
      <vt:lpstr>'Outstading Commitments (2024)'!Print_Area</vt:lpstr>
      <vt:lpstr>'Sectoral Distribution  '!Print_Area</vt:lpstr>
      <vt:lpstr>'ج26 ش 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Qmahieh</dc:creator>
  <cp:lastModifiedBy>Anis Oueslati</cp:lastModifiedBy>
  <cp:lastPrinted>2025-12-29T07:24:57Z</cp:lastPrinted>
  <dcterms:created xsi:type="dcterms:W3CDTF">2013-09-12T06:56:11Z</dcterms:created>
  <dcterms:modified xsi:type="dcterms:W3CDTF">2025-12-29T07:26:35Z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0x0101007F4970D7CFBE3846B827A1AB49688E6B</vt:lpwstr>
  </property>
  <property fmtid="{D5CDD505-2E9C-101B-9397-08002B2CF9AE}" pid="3" name="Order">
    <vt:r8>2727600</vt:r8>
  </property>
  <property fmtid="{D5CDD505-2E9C-101B-9397-08002B2CF9AE}" pid="4" name="MediaServiceImageTags">
    <vt:lpwstr/>
  </property>
</Properties>
</file>