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hamannet.sharepoint.com/sites/Research/Shared Documents/Research/قواعد البيانات/المفتوحة/2023/"/>
    </mc:Choice>
  </mc:AlternateContent>
  <xr:revisionPtr revIDLastSave="2323" documentId="8_{88FCDC8F-E58C-4048-97C9-45E07579DA98}" xr6:coauthVersionLast="47" xr6:coauthVersionMax="47" xr10:uidLastSave="{A6647F5F-1C0C-448F-AD6D-E9DA45F33BE8}"/>
  <bookViews>
    <workbookView xWindow="-120" yWindow="-120" windowWidth="29040" windowHeight="15720" firstSheet="1" activeTab="1" xr2:uid="{00000000-000D-0000-FFFF-FFFF00000000}"/>
  </bookViews>
  <sheets>
    <sheet name="Database Description" sheetId="15" r:id="rId1"/>
    <sheet name="Content" sheetId="16" r:id="rId2"/>
    <sheet name="Dhaman's Operations 2008-22" sheetId="17" r:id="rId3"/>
    <sheet name="Dhaman Operations (as exporter)" sheetId="18" r:id="rId4"/>
    <sheet name="Dhaman Operations (as importer)" sheetId="19" r:id="rId5"/>
    <sheet name="Sectoral Distribution  " sheetId="22" r:id="rId6"/>
    <sheet name="Outstading &amp; Ongoing Contracts" sheetId="23" r:id="rId7"/>
    <sheet name=" Dhaman 1975-2022" sheetId="21" r:id="rId8"/>
    <sheet name="ج26 ش 18" sheetId="4" state="hidden" r:id="rId9"/>
  </sheets>
  <externalReferences>
    <externalReference r:id="rId10"/>
    <externalReference r:id="rId11"/>
    <externalReference r:id="rId12"/>
  </externalReferences>
  <definedNames>
    <definedName name="__123Graph_ATEST1" hidden="1">[1]REER!$AZ$144:$AZ$210</definedName>
    <definedName name="cg">#REF!</definedName>
    <definedName name="Chart">"Chart"</definedName>
    <definedName name="currency">IF(ISNA(VLOOKUP([2]InputBasics!$C$2,[2]LookUp!$E$2:$E$34,1,FALSE)),IF(ISNA(VLOOKUP([2]InputBasics!$C$2,[2]LookUp!$F$2:$F$44,1,FALSE)),"XDC","EUR"),"USD")</definedName>
    <definedName name="dadadada">#REF!</definedName>
    <definedName name="Data_Month_TXT">#REF!</definedName>
    <definedName name="Description">#REF!</definedName>
    <definedName name="description2">#REF!</definedName>
    <definedName name="Heatmap">"Heatmap"</definedName>
    <definedName name="Histogram">"Histogram"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p">"Map"</definedName>
    <definedName name="Mycountries">#REF!</definedName>
    <definedName name="nnnnn">#REF!</definedName>
    <definedName name="PieChart">"PieChart"</definedName>
    <definedName name="_xlnm.Print_Area" localSheetId="7">' Dhaman 1975-2022'!$A$2:$J$39</definedName>
    <definedName name="_xlnm.Print_Area" localSheetId="1">Content!$B$2:$C$18</definedName>
    <definedName name="_xlnm.Print_Area" localSheetId="0">'Database Description'!$B$4:$C$8</definedName>
    <definedName name="_xlnm.Print_Area" localSheetId="3">'Dhaman Operations (as exporter)'!$A$1:$T$20</definedName>
    <definedName name="_xlnm.Print_Area" localSheetId="4">'Dhaman Operations (as importer)'!$A$3:$T$33</definedName>
    <definedName name="_xlnm.Print_Area" localSheetId="2">'Dhaman''s Operations 2008-22'!$B$2:$R$8</definedName>
    <definedName name="_xlnm.Print_Area" localSheetId="6">'Outstading &amp; Ongoing Contracts'!$A$1:$F$38</definedName>
    <definedName name="_xlnm.Print_Area" localSheetId="5">'Sectoral Distribution  '!$B$1:$G$14</definedName>
    <definedName name="_xlnm.Print_Area" localSheetId="8">'ج26 ش 18'!$A$9:$L$67</definedName>
    <definedName name="Series">"Series"</definedName>
    <definedName name="Table">"Table"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4" l="1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10" i="4"/>
  <c r="L13" i="4" l="1"/>
  <c r="L12" i="4"/>
  <c r="L16" i="4"/>
  <c r="L14" i="4"/>
  <c r="L17" i="4"/>
  <c r="L15" i="4"/>
  <c r="L20" i="4"/>
  <c r="L18" i="4"/>
  <c r="L19" i="4"/>
  <c r="L23" i="4"/>
  <c r="L24" i="4"/>
  <c r="L21" i="4"/>
  <c r="L22" i="4"/>
  <c r="L25" i="4"/>
  <c r="L27" i="4"/>
  <c r="L26" i="4"/>
  <c r="L28" i="4"/>
  <c r="L30" i="4"/>
  <c r="L31" i="4"/>
  <c r="L32" i="4"/>
  <c r="L33" i="4"/>
  <c r="L34" i="4"/>
  <c r="L35" i="4"/>
  <c r="L11" i="4"/>
  <c r="J36" i="4"/>
  <c r="J29" i="4"/>
  <c r="I36" i="4"/>
  <c r="I29" i="4"/>
  <c r="I37" i="4" s="1"/>
  <c r="W67" i="4" l="1"/>
  <c r="J37" i="4"/>
  <c r="W70" i="4" l="1"/>
  <c r="W68" i="4"/>
  <c r="W71" i="4" l="1"/>
  <c r="H36" i="4"/>
  <c r="H29" i="4"/>
  <c r="H37" i="4" l="1"/>
  <c r="G36" i="4" l="1"/>
  <c r="C29" i="4"/>
  <c r="D29" i="4"/>
  <c r="E29" i="4"/>
  <c r="F29" i="4"/>
  <c r="G29" i="4"/>
  <c r="L29" i="4" l="1"/>
  <c r="G37" i="4"/>
  <c r="F36" i="4"/>
  <c r="F37" i="4" s="1"/>
  <c r="E36" i="4"/>
  <c r="E37" i="4" s="1"/>
  <c r="D36" i="4"/>
  <c r="D37" i="4" s="1"/>
  <c r="C36" i="4"/>
  <c r="L36" i="4" l="1"/>
  <c r="L37" i="4" s="1"/>
  <c r="C37" i="4"/>
</calcChain>
</file>

<file path=xl/sharedStrings.xml><?xml version="1.0" encoding="utf-8"?>
<sst xmlns="http://schemas.openxmlformats.org/spreadsheetml/2006/main" count="535" uniqueCount="200">
  <si>
    <t>الدولة</t>
  </si>
  <si>
    <t>السعودية</t>
  </si>
  <si>
    <t>الكويت</t>
  </si>
  <si>
    <t>تونس</t>
  </si>
  <si>
    <t>لبنان</t>
  </si>
  <si>
    <t>الأردن</t>
  </si>
  <si>
    <t>مصر</t>
  </si>
  <si>
    <t>البحرين</t>
  </si>
  <si>
    <t>الإمارات</t>
  </si>
  <si>
    <t>سورية</t>
  </si>
  <si>
    <t>الجزائر</t>
  </si>
  <si>
    <t>--</t>
  </si>
  <si>
    <t>السودان</t>
  </si>
  <si>
    <t>سلطنة عمان</t>
  </si>
  <si>
    <t>قطر</t>
  </si>
  <si>
    <t>فلسطين</t>
  </si>
  <si>
    <t>الإجمالي</t>
  </si>
  <si>
    <t>ليبيا</t>
  </si>
  <si>
    <t>المغرب</t>
  </si>
  <si>
    <t>اليمن</t>
  </si>
  <si>
    <t>موريتانيا</t>
  </si>
  <si>
    <t>الإجمالي العربي</t>
  </si>
  <si>
    <t>اوروبا</t>
  </si>
  <si>
    <t>آسيا</t>
  </si>
  <si>
    <t>أفريقيا</t>
  </si>
  <si>
    <t>أمريكا الشمالية</t>
  </si>
  <si>
    <t>أمريكا الجنوبية</t>
  </si>
  <si>
    <t>أخرى</t>
  </si>
  <si>
    <t>إجمالي الدول الغير عربية</t>
  </si>
  <si>
    <t>أوروبا</t>
  </si>
  <si>
    <t>العراق</t>
  </si>
  <si>
    <t>دول أخرى</t>
  </si>
  <si>
    <t>مجموعة دول</t>
  </si>
  <si>
    <t>غير عربية</t>
  </si>
  <si>
    <t>% من الاجمالي</t>
  </si>
  <si>
    <t>جدول رقم (26): تطور قيمة محفظة عقود الضمان للمؤسسة 
حسب الأقطار المضيفة للاستثمار والمستوردة للسلع بالمليون دولار وحسب الترتيب التنازلي لإجمالي القيمة</t>
  </si>
  <si>
    <t>شكل رقم(18): توزيع قيمة محفظة عقود الضمان للمؤسسة حسب الأقطار المضيفة 
للاستثمار والمستوردة للسلع خلال (2008 - 2015)</t>
  </si>
  <si>
    <t>دولة الإمارات العربية المتحدة</t>
  </si>
  <si>
    <t>المملكة العربية السعودية</t>
  </si>
  <si>
    <t>دولة الكويت</t>
  </si>
  <si>
    <t>الجمهورية الجزائرية الديمقراطية الشعبية</t>
  </si>
  <si>
    <t>الجمهورية التونسية</t>
  </si>
  <si>
    <t>الجمهورية اللبنانية</t>
  </si>
  <si>
    <t>المملكة الأردنية الهاشمية</t>
  </si>
  <si>
    <t>مملكة البحرين</t>
  </si>
  <si>
    <t>جمهورية مصر العربية</t>
  </si>
  <si>
    <t>الجمهورية العراقية</t>
  </si>
  <si>
    <t>المملكة المغربية</t>
  </si>
  <si>
    <t>الجمهورية العربية السورية</t>
  </si>
  <si>
    <t>جمهورية السودان</t>
  </si>
  <si>
    <t>دولة قطر</t>
  </si>
  <si>
    <t>الجمهورية الإسلامية الموريتانية</t>
  </si>
  <si>
    <t>اجمالي الدول العربية</t>
  </si>
  <si>
    <t>اجمالي الدول غير العربية</t>
  </si>
  <si>
    <t>الإجمالي العام</t>
  </si>
  <si>
    <t>مليون</t>
  </si>
  <si>
    <t xml:space="preserve">       الدولة</t>
  </si>
  <si>
    <t xml:space="preserve"> ضمان الاستثمار</t>
  </si>
  <si>
    <t>بيان</t>
  </si>
  <si>
    <t>شركات أجنبية وبنوك عربية و دول أخرى</t>
  </si>
  <si>
    <t>Item</t>
  </si>
  <si>
    <t>Total</t>
  </si>
  <si>
    <t>Saudi Arabia</t>
  </si>
  <si>
    <t>Kuwait</t>
  </si>
  <si>
    <t>UAE</t>
  </si>
  <si>
    <t>Tunisia</t>
  </si>
  <si>
    <t>Algeria</t>
  </si>
  <si>
    <t>Lebanon</t>
  </si>
  <si>
    <t>Jordan</t>
  </si>
  <si>
    <t>Egypt</t>
  </si>
  <si>
    <t>Sudan</t>
  </si>
  <si>
    <t>Palestine</t>
  </si>
  <si>
    <t>Bahrain</t>
  </si>
  <si>
    <t>Syria</t>
  </si>
  <si>
    <t>Oman</t>
  </si>
  <si>
    <t>Qatar</t>
  </si>
  <si>
    <t>سوريا</t>
  </si>
  <si>
    <t>Country</t>
  </si>
  <si>
    <t>Libya</t>
  </si>
  <si>
    <t>Iraq</t>
  </si>
  <si>
    <t>Morocco</t>
  </si>
  <si>
    <t>Mauritania</t>
  </si>
  <si>
    <t>Asia</t>
  </si>
  <si>
    <t>Europe</t>
  </si>
  <si>
    <t>Africa</t>
  </si>
  <si>
    <t>North Amarica</t>
  </si>
  <si>
    <t>South america</t>
  </si>
  <si>
    <t>Other</t>
  </si>
  <si>
    <t>Total non-Arab countries</t>
  </si>
  <si>
    <t>Yemen</t>
  </si>
  <si>
    <t>Total Arab countries</t>
  </si>
  <si>
    <t>Countries and 
Regions</t>
  </si>
  <si>
    <t>الدول والجهات</t>
  </si>
  <si>
    <t>حصة الدولة  من إجمالي عمليات المؤسسة في العالم</t>
  </si>
  <si>
    <t>حصة الدولة  من إجمالي عمليات المؤسسة في المنطقة العربية / غير العربية</t>
  </si>
  <si>
    <t>عمليات المؤسسة في
  الدولة/ الجهة (مليار دولار)</t>
  </si>
  <si>
    <t>حصة الدولة  من إجمالي عمليات المؤسسة في المنطقة العربية/ غير العربية</t>
  </si>
  <si>
    <t xml:space="preserve">الدول العربية\Arab Countries </t>
  </si>
  <si>
    <t>Djibouti</t>
  </si>
  <si>
    <t>جيبوتي</t>
  </si>
  <si>
    <t>Somalia</t>
  </si>
  <si>
    <t>الصومال</t>
  </si>
  <si>
    <t>Total Arab Countries</t>
  </si>
  <si>
    <t>مجموع 
الدول العربية</t>
  </si>
  <si>
    <t>Latin america</t>
  </si>
  <si>
    <t>أمريكا اللاتينية</t>
  </si>
  <si>
    <t xml:space="preserve">Others </t>
  </si>
  <si>
    <t xml:space="preserve">Grand Total </t>
  </si>
  <si>
    <t>المجموع الكلي</t>
  </si>
  <si>
    <t>الدولة كمضيف/مستورد 
Country as Destination/Importer</t>
  </si>
  <si>
    <t xml:space="preserve"> الدولة كمصدر / ممول 
 Country as Source/Financier</t>
  </si>
  <si>
    <t>مجموع العمليات
 Total Operations</t>
  </si>
  <si>
    <t>مجموع الدول والمناطق الغيرعربية</t>
  </si>
  <si>
    <t>الإجمالي
Total</t>
  </si>
  <si>
    <t xml:space="preserve"> Grand Total </t>
  </si>
  <si>
    <t>تطور قيمة محفظة عقود التأمين للمؤسسة وفق الدول المصدرة للاستثمار والسلع  ووفق الترتيب التنازلي لإجمالي القيمة (مليون دولار)</t>
  </si>
  <si>
    <t>Evolution of  Dhaman's Guarantee Contracts Portfolio; Countries as Source of Investment 
and Merchandises Exporter in Descending Order of Total Value (USD m)</t>
  </si>
  <si>
    <t>دول ومناطق أخرى</t>
  </si>
  <si>
    <t xml:space="preserve">المحتوى </t>
  </si>
  <si>
    <t xml:space="preserve">Content </t>
  </si>
  <si>
    <t>تطور حجم عمليات المؤسسة العربية لضمان الاستثمار وائتمان الصادرات بالمليون دولار (2008-2022)</t>
  </si>
  <si>
    <t>Evolution of Arab Investment and Export Credit Guarantee Corporation’s Operations, 2008-2022 (USD m)</t>
  </si>
  <si>
    <t>Export Credit 
Insurance</t>
  </si>
  <si>
    <t xml:space="preserve"> تأمين ائتمان الصادرات</t>
  </si>
  <si>
    <t>Investment
 Insurance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</si>
  <si>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Dhaman Corporation</t>
    </r>
  </si>
  <si>
    <r>
      <rPr>
        <b/>
        <sz val="11"/>
        <color theme="1"/>
        <rFont val="Times New Roman"/>
        <family val="1"/>
      </rPr>
      <t>المصدر :</t>
    </r>
    <r>
      <rPr>
        <sz val="11"/>
        <color theme="1"/>
        <rFont val="Times New Roman"/>
        <family val="1"/>
      </rPr>
      <t xml:space="preserve"> المؤسسة العربية لضمان الاستثمار وائتمان الصادرات</t>
    </r>
  </si>
  <si>
    <t xml:space="preserve">Foreign Companies, Arab Banks and Other Countries </t>
  </si>
  <si>
    <r>
      <rPr>
        <b/>
        <sz val="13"/>
        <color theme="1"/>
        <rFont val="Times New Roman"/>
        <family val="1"/>
      </rPr>
      <t>Source:</t>
    </r>
    <r>
      <rPr>
        <sz val="13"/>
        <color theme="1"/>
        <rFont val="Times New Roman"/>
        <family val="1"/>
      </rPr>
      <t xml:space="preserve"> Dhaman Corporation</t>
    </r>
  </si>
  <si>
    <r>
      <rPr>
        <b/>
        <sz val="13"/>
        <color theme="1"/>
        <rFont val="Times New Roman"/>
        <family val="1"/>
      </rPr>
      <t xml:space="preserve">المصدر : </t>
    </r>
    <r>
      <rPr>
        <sz val="13"/>
        <color theme="1"/>
        <rFont val="Times New Roman"/>
        <family val="1"/>
      </rPr>
      <t>المؤسسة العربية لضمان الاستثمار وائتمان الصادرات</t>
    </r>
  </si>
  <si>
    <t>Bolivia</t>
  </si>
  <si>
    <t>BOL</t>
  </si>
  <si>
    <t>تطور قيمة محفظة عقود التأمين للمؤسسة وفق الدول المضيفة للاستثمار والمستوردة للسلع ووفق الترتيب التنازلي لإجمالي القيمة للفترة 2008-2022 (مليون دولار)</t>
  </si>
  <si>
    <t>Evolution of  Dhaman's Guarantee Contracts  Portfolio , Countries as Investement Destination 
and Merchandise importer, by Descending Order of Total Value (USD m), 2008-2022</t>
  </si>
  <si>
    <t>الإجمالي/ Total</t>
  </si>
  <si>
    <t xml:space="preserve">الإمارات </t>
  </si>
  <si>
    <t xml:space="preserve"> السعودية</t>
  </si>
  <si>
    <r>
      <rPr>
        <b/>
        <sz val="11"/>
        <color theme="1"/>
        <rFont val="Times New Roman"/>
        <family val="1"/>
      </rPr>
      <t>Source:</t>
    </r>
    <r>
      <rPr>
        <sz val="11"/>
        <color theme="1"/>
        <rFont val="Times New Roman"/>
        <family val="1"/>
      </rPr>
      <t xml:space="preserve"> Dhaman Corporation</t>
    </r>
  </si>
  <si>
    <t>N</t>
  </si>
  <si>
    <t>م</t>
  </si>
  <si>
    <t>المجموع العام</t>
  </si>
  <si>
    <r>
      <rPr>
        <b/>
        <sz val="12"/>
        <color theme="1"/>
        <rFont val="Times New Roman"/>
        <family val="1"/>
      </rPr>
      <t xml:space="preserve">Source: </t>
    </r>
    <r>
      <rPr>
        <sz val="12"/>
        <color theme="1"/>
        <rFont val="Times New Roman"/>
        <family val="2"/>
      </rPr>
      <t xml:space="preserve"> </t>
    </r>
    <r>
      <rPr>
        <sz val="12"/>
        <color theme="1"/>
        <rFont val="Times New Roman"/>
        <family val="1"/>
      </rPr>
      <t xml:space="preserve"> DHAMAN Corporation</t>
    </r>
  </si>
  <si>
    <r>
      <rPr>
        <b/>
        <sz val="12"/>
        <color theme="1"/>
        <rFont val="Times New Roman"/>
        <family val="1"/>
      </rPr>
      <t>المصدر :</t>
    </r>
    <r>
      <rPr>
        <sz val="12"/>
        <color theme="1"/>
        <rFont val="Times New Roman"/>
        <family val="2"/>
      </rPr>
      <t xml:space="preserve"> المؤسسة العربية لضمان الإستثمار وإئتمان الصادرات</t>
    </r>
  </si>
  <si>
    <t>عمليات التأمين المقدمة من المؤسسة العربية لضمان الاستثمار وائتمان الصادرات، 1975-2022</t>
  </si>
  <si>
    <t xml:space="preserve"> Dhaman's Insurance Operations, 1975-2022</t>
  </si>
  <si>
    <t>عمليات المؤسسة في الدولة/ الجهة 
(مليار دولار)</t>
  </si>
  <si>
    <t>Dhaman's operations in the country/ region (US$ billion)</t>
  </si>
  <si>
    <t>Country's share of Dhaman's operations
 in the World</t>
  </si>
  <si>
    <t xml:space="preserve">Country's share of Dhaman's operations
 in the Arab/ Non Arab region </t>
  </si>
  <si>
    <t>Dhaman's operations in the country /region (US$ billion)</t>
  </si>
  <si>
    <t>Country's share of Dhaman's  operations
 in the World</t>
  </si>
  <si>
    <t xml:space="preserve">Country's share of Dhaman's  operations
 in the Arab/ Non Arab region </t>
  </si>
  <si>
    <t>Country's share of Dhaman's operations
in the World</t>
  </si>
  <si>
    <t>الدول والجهات غير العربية/ Non-Arab Countries and Regions</t>
  </si>
  <si>
    <t>Total Non-Arab Countries  /regions</t>
  </si>
  <si>
    <t>التوزيع النسبي لعمليات المؤسسة وفقا للقطاع خلال عامي 2021 و2022</t>
  </si>
  <si>
    <t xml:space="preserve">Relative distribution of Dhaman's Operations 
by sector during  2021 and 2022  </t>
  </si>
  <si>
    <t xml:space="preserve">الحصة %  </t>
  </si>
  <si>
    <t>القطاع</t>
  </si>
  <si>
    <t xml:space="preserve"> Share % </t>
  </si>
  <si>
    <t>Chemical industries</t>
  </si>
  <si>
    <t>الصناعات الكيماوية</t>
  </si>
  <si>
    <t>Oil, its derivatives 
and gas</t>
  </si>
  <si>
    <t xml:space="preserve">النفط ومشتقاته والغاز </t>
  </si>
  <si>
    <t>Services sector</t>
  </si>
  <si>
    <t>قطاع الخدمات</t>
  </si>
  <si>
    <t>Vegetable products</t>
  </si>
  <si>
    <t>المنتجات النباتية</t>
  </si>
  <si>
    <t>Electrical equipment and appliances</t>
  </si>
  <si>
    <t>الآلات والأجهزة الكهربائية</t>
  </si>
  <si>
    <t>Rubber and plastics</t>
  </si>
  <si>
    <t>مطاط ولدائن</t>
  </si>
  <si>
    <t>Wood and its manufactures</t>
  </si>
  <si>
    <t>الخشب ومصنوعاته</t>
  </si>
  <si>
    <t>Food industry products</t>
  </si>
  <si>
    <t>منتجات الصناعات الغذائية</t>
  </si>
  <si>
    <t>الالتزامات القائمة والعقود السارية للمؤسسة بنهاية عام 2022</t>
  </si>
  <si>
    <t>Dhaman's Outstading Commitments and Ongoing Contracts by the end of 2022</t>
  </si>
  <si>
    <t xml:space="preserve">Country/Region
</t>
  </si>
  <si>
    <t xml:space="preserve"> العقود السارية 
 Ongoing Contracts</t>
  </si>
  <si>
    <t>الالتزامات القائمة 
Outstading Commitments</t>
  </si>
  <si>
    <t xml:space="preserve">الدولة/المنطقة </t>
  </si>
  <si>
    <t xml:space="preserve"> الحصة  من الإجمالي
 Share of Total</t>
  </si>
  <si>
    <t>القيمة
 (مليون دولار)</t>
  </si>
  <si>
    <t>Value 
(US$ million)</t>
  </si>
  <si>
    <t xml:space="preserve"> Share of Total</t>
  </si>
  <si>
    <t>Dhaman’s Operations 2008-2022 / تطور حجم عمليات المؤسسة 2008-2022</t>
  </si>
  <si>
    <t xml:space="preserve">Dhaman’s operations in  Arab countries 2008-2022 - country as a source / تطور حجم عمليات المؤسسة في الدول العربية2008-2022   - الدولة كمصدر للسع والاستثمارات </t>
  </si>
  <si>
    <t xml:space="preserve">Dhaman’s operations in  Arab countries 2008-2022 - country as a destination / تطور حجم عمليات المؤسسة في الدول العربية2008-2022   - الدولة كوجهة للسع والاستثمارات </t>
  </si>
  <si>
    <t>Dhaman's Cumulative Operations 1975-2022 / عمليات المؤسسة التراكمية للفترة 1975-2022</t>
  </si>
  <si>
    <t xml:space="preserve">التوزيع القطاعي لعمليات المؤسسة  خلال عامي 2021 و2022/Sectorial distribution of Dhaman's Operations  during  2021 and 2022 </t>
  </si>
  <si>
    <t>الالتزامات  القائمة والعقود السارية للمؤسسة في الدول العربية  بنهاية عام 2022/  Dhaman’s Outstanding Commitment in Aran countries  by the end of 2022</t>
  </si>
  <si>
    <t>Last Update : November 2023
آخر تحديث: نوفمبر 2023</t>
  </si>
  <si>
    <t>قاعدة بيانات عمليات المؤسسة لعام 2022</t>
  </si>
  <si>
    <t>Database - Dhaman’s Operations During 2022</t>
  </si>
  <si>
    <t>https://www.dhaman.net/wp-content/uploads/2021/07/bulletin-Q3-2023.pdf</t>
  </si>
  <si>
    <r>
      <rPr>
        <b/>
        <sz val="18"/>
        <rFont val="Times New Roman"/>
        <family val="1"/>
      </rPr>
      <t>1. Data sources</t>
    </r>
    <r>
      <rPr>
        <sz val="10"/>
        <rFont val="Times New Roman"/>
        <family val="1"/>
      </rPr>
      <t xml:space="preserve">:
</t>
    </r>
    <r>
      <rPr>
        <sz val="13"/>
        <rFont val="Times New Roman"/>
        <family val="1"/>
      </rPr>
      <t xml:space="preserve">We relied  on Data published in Dhaman's annual report for the year 2022  and on Dhaman's data  since 1975.
</t>
    </r>
    <r>
      <rPr>
        <sz val="10"/>
        <rFont val="Times New Roman"/>
        <family val="1"/>
      </rPr>
      <t xml:space="preserve">
</t>
    </r>
    <r>
      <rPr>
        <b/>
        <sz val="18"/>
        <rFont val="Times New Roman"/>
        <family val="1"/>
      </rPr>
      <t>2. Content:</t>
    </r>
    <r>
      <rPr>
        <sz val="10"/>
        <rFont val="Times New Roman"/>
        <family val="1"/>
      </rPr>
      <t xml:space="preserve">
</t>
    </r>
    <r>
      <rPr>
        <sz val="13"/>
        <rFont val="Times New Roman"/>
        <family val="1"/>
      </rPr>
      <t xml:space="preserve">
The database contains 6 tables to follow the evolution of the volume of Dhaman's operations in the world and in Arab countries,  including a summary table of cumulative operations since 1975.
</t>
    </r>
    <r>
      <rPr>
        <sz val="10"/>
        <rFont val="Times New Roman"/>
        <family val="1"/>
      </rPr>
      <t xml:space="preserve">
</t>
    </r>
    <r>
      <rPr>
        <b/>
        <sz val="18"/>
        <color rgb="FFC00000"/>
        <rFont val="Times New Roman"/>
        <family val="1"/>
      </rPr>
      <t xml:space="preserve">Notes :
</t>
    </r>
    <r>
      <rPr>
        <sz val="10"/>
        <rFont val="Times New Roman"/>
        <family val="1"/>
      </rPr>
      <t xml:space="preserve">
</t>
    </r>
    <r>
      <rPr>
        <sz val="13"/>
        <color rgb="FFC00000"/>
        <rFont val="Times New Roman"/>
        <family val="1"/>
      </rPr>
      <t>* Data for 2023 will be released during the second quarter of 2024.
** All tables are ready for printing.
***To consult a detailed analysis of these tables, please download the Quartely Bulletin 3-2023, from Dhaman's website at the following link:</t>
    </r>
  </si>
  <si>
    <r>
      <rPr>
        <b/>
        <sz val="18"/>
        <rFont val="Times New Roman"/>
        <family val="1"/>
      </rPr>
      <t>1. مصادر البيانات :</t>
    </r>
    <r>
      <rPr>
        <sz val="10"/>
        <rFont val="Arial"/>
        <family val="2"/>
      </rPr>
      <t xml:space="preserve">
</t>
    </r>
    <r>
      <rPr>
        <sz val="14"/>
        <rFont val="Times New Roman"/>
        <family val="1"/>
      </rPr>
      <t xml:space="preserve"> </t>
    </r>
    <r>
      <rPr>
        <sz val="16"/>
        <rFont val="Times New Roman"/>
        <family val="1"/>
      </rPr>
      <t>تم الاعتماد  على البيانات الصادرة في التقرير السنوي للمؤسسة لعام 2022</t>
    </r>
    <r>
      <rPr>
        <sz val="16"/>
        <rFont val="Arial"/>
        <family val="2"/>
      </rPr>
      <t xml:space="preserve"> وعلى بيانت المؤسسة منذ 1975  </t>
    </r>
    <r>
      <rPr>
        <sz val="10"/>
        <rFont val="Arial"/>
        <family val="2"/>
      </rPr>
      <t xml:space="preserve">
</t>
    </r>
    <r>
      <rPr>
        <b/>
        <sz val="18"/>
        <rFont val="Times New Roman"/>
        <family val="1"/>
      </rPr>
      <t xml:space="preserve">2. المحتوى :
</t>
    </r>
    <r>
      <rPr>
        <sz val="10"/>
        <rFont val="Arial"/>
        <family val="2"/>
      </rPr>
      <t xml:space="preserve">
</t>
    </r>
    <r>
      <rPr>
        <sz val="14"/>
        <rFont val="Times New Roman"/>
        <family val="1"/>
      </rPr>
      <t xml:space="preserve">تحتوي قاعدة البيانات على 6 جداول  لرصد تطور حجم عمليات المؤسسة العربية لضمان الاستثمار وائتمان الصادرات في العالم وفي الدول العربية منها جدول  يحتوي على ملخص للعمليات التراكمية التي قامت بها المؤسسة منذ عام 1975. 
</t>
    </r>
    <r>
      <rPr>
        <b/>
        <sz val="18"/>
        <color rgb="FFC00000"/>
        <rFont val="Times New Roman"/>
        <family val="1"/>
      </rPr>
      <t>الملاحظات:</t>
    </r>
    <r>
      <rPr>
        <sz val="14"/>
        <rFont val="Times New Roman"/>
        <family val="1"/>
      </rPr>
      <t xml:space="preserve">
</t>
    </r>
    <r>
      <rPr>
        <sz val="14"/>
        <color rgb="FFC00000"/>
        <rFont val="Times New Roman"/>
        <family val="1"/>
      </rPr>
      <t xml:space="preserve"> * البيانات الخاصة بعام 2023 تكون متوفرة خلال الربع الأول من عام 2024 
**  كل الجداول جاهزة للطباعة.
*** للاطلاع على تحليل مفصل لهذه الجداول يرجى تنزيل نشرة "ضمان الاستثمار" العدد 3-2023 من الموقع الالكتروني للمؤسسة على الرابط التالي:</t>
    </r>
  </si>
  <si>
    <t>العودة للقائمة الرئيسية</t>
  </si>
  <si>
    <t xml:space="preserve">back to index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</si>
</sst>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#,##0.000"/>
    <numFmt numFmtId="166" formatCode="0.000"/>
    <numFmt numFmtId="167" formatCode="0.0"/>
    <numFmt numFmtId="169" formatCode="#,##0.0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0"/>
      <name val="Times New Roman"/>
      <family val="1"/>
    </font>
    <font>
      <sz val="13"/>
      <color theme="1"/>
      <name val="Times New Roman"/>
      <family val="1"/>
    </font>
    <font>
      <b/>
      <sz val="14"/>
      <color theme="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3"/>
      <color theme="1" tint="0.14999847407452621"/>
      <name val="Times New Roman"/>
      <family val="1"/>
    </font>
    <font>
      <b/>
      <sz val="13"/>
      <color theme="1" tint="0.14999847407452621"/>
      <name val="Times New Roman"/>
      <family val="1"/>
    </font>
    <font>
      <b/>
      <sz val="14"/>
      <color theme="1" tint="0.14999847407452621"/>
      <name val="Times New Roman"/>
      <family val="1"/>
    </font>
    <font>
      <b/>
      <sz val="12"/>
      <color theme="1" tint="0.14999847407452621"/>
      <name val="Times New Roman"/>
      <family val="1"/>
    </font>
    <font>
      <b/>
      <sz val="20"/>
      <color theme="0"/>
      <name val="Times New Roman"/>
      <family val="1"/>
    </font>
    <font>
      <b/>
      <sz val="14"/>
      <color rgb="FFC0000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8"/>
      <color theme="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2"/>
      <color rgb="FFC00000"/>
      <name val="Times New Roman"/>
      <family val="1"/>
    </font>
    <font>
      <b/>
      <sz val="10"/>
      <color rgb="FFC0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b/>
      <sz val="18"/>
      <color rgb="FFC00000"/>
      <name val="Times New Roman"/>
      <family val="1"/>
    </font>
    <font>
      <sz val="13"/>
      <color rgb="FFC00000"/>
      <name val="Times New Roman"/>
      <family val="1"/>
    </font>
    <font>
      <sz val="10"/>
      <name val="Arial"/>
      <family val="1"/>
    </font>
    <font>
      <sz val="16"/>
      <name val="Times New Roman"/>
      <family val="1"/>
    </font>
    <font>
      <sz val="16"/>
      <name val="Arial"/>
      <family val="2"/>
    </font>
    <font>
      <sz val="14"/>
      <color rgb="FFC00000"/>
      <name val="Times New Roman"/>
      <family val="1"/>
    </font>
    <font>
      <b/>
      <sz val="11"/>
      <color rgb="FFB34645"/>
      <name val="Arial"/>
      <family val="2"/>
    </font>
    <font>
      <b/>
      <sz val="20"/>
      <name val="Times New Roman"/>
      <family val="1"/>
    </font>
    <font>
      <b/>
      <i/>
      <sz val="11"/>
      <color theme="1"/>
      <name val="Times New Roman"/>
      <family val="1"/>
    </font>
    <font>
      <u/>
      <sz val="10"/>
      <color theme="10"/>
      <name val="Arial"/>
      <family val="2"/>
    </font>
    <font>
      <b/>
      <i/>
      <sz val="1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 tint="0.14999847407452621"/>
      <name val="Times New Roman"/>
      <family val="1"/>
    </font>
    <font>
      <b/>
      <sz val="13"/>
      <color theme="1"/>
      <name val="Times New Roman"/>
      <family val="1"/>
    </font>
    <font>
      <sz val="11"/>
      <color theme="0"/>
      <name val="Times New Roman"/>
      <family val="1"/>
    </font>
    <font>
      <sz val="12"/>
      <color theme="1"/>
      <name val="Times New Roman"/>
      <family val="2"/>
    </font>
    <font>
      <sz val="12"/>
      <name val="Calibri"/>
      <family val="2"/>
    </font>
    <font>
      <b/>
      <sz val="26"/>
      <color theme="0"/>
      <name val="Times New Roman"/>
      <family val="1"/>
    </font>
    <font>
      <b/>
      <sz val="28"/>
      <color theme="0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3"/>
      <name val="Times New Roman"/>
      <family val="1"/>
    </font>
    <font>
      <b/>
      <sz val="12"/>
      <color rgb="FFB34645"/>
      <name val="Times New Roman"/>
      <family val="1"/>
    </font>
    <font>
      <b/>
      <u/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0.5"/>
      <color rgb="FF000000"/>
      <name val="Times New Roman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49A68"/>
        <bgColor indexed="64"/>
      </patternFill>
    </fill>
  </fills>
  <borders count="9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/>
      <right style="thin">
        <color theme="0" tint="-0.24994659260841701"/>
      </right>
      <top style="medium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8764000366222"/>
      </top>
      <bottom/>
      <diagonal/>
    </border>
    <border>
      <left/>
      <right style="thin">
        <color theme="0" tint="-0.24994659260841701"/>
      </right>
      <top style="thin">
        <color theme="0" tint="-0.1498764000366222"/>
      </top>
      <bottom/>
      <diagonal/>
    </border>
    <border>
      <left style="thin">
        <color theme="0" tint="-0.24994659260841701"/>
      </left>
      <right/>
      <top style="thin">
        <color theme="0" tint="-0.1498458815271462"/>
      </top>
      <bottom/>
      <diagonal/>
    </border>
    <border>
      <left style="medium">
        <color theme="0" tint="-0.1499374370555742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/>
      <top/>
      <bottom style="medium">
        <color theme="0" tint="-0.1499679555650502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24994659260841701"/>
      </bottom>
      <diagonal/>
    </border>
    <border>
      <left/>
      <right style="medium">
        <color theme="0" tint="-0.34998626667073579"/>
      </right>
      <top/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/>
      <diagonal/>
    </border>
    <border>
      <left style="medium">
        <color theme="0" tint="-0.3499862666707357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thin">
        <color theme="0" tint="-0.14996795556505021"/>
      </top>
      <bottom/>
      <diagonal/>
    </border>
    <border>
      <left/>
      <right style="medium">
        <color theme="0" tint="-0.34998626667073579"/>
      </right>
      <top style="thin">
        <color theme="0" tint="-0.14996795556505021"/>
      </top>
      <bottom/>
      <diagonal/>
    </border>
    <border>
      <left style="medium">
        <color theme="0" tint="-0.34998626667073579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 tint="-0.14996795556505021"/>
      </right>
      <top/>
      <bottom style="medium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34998626667073579"/>
      </bottom>
      <diagonal/>
    </border>
    <border>
      <left style="thin">
        <color theme="0" tint="-0.14996795556505021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14993743705557422"/>
      </bottom>
      <diagonal/>
    </border>
    <border>
      <left/>
      <right/>
      <top/>
      <bottom style="thin">
        <color theme="0" tint="-0.1498458815271462"/>
      </bottom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/>
      <top/>
      <bottom style="thin">
        <color theme="0" tint="-0.24994659260841701"/>
      </bottom>
      <diagonal/>
    </border>
    <border>
      <left/>
      <right style="medium">
        <color theme="0" tint="-0.14993743705557422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theme="0" tint="-0.14993743705557422"/>
      </right>
      <top style="thin">
        <color theme="0" tint="-0.24994659260841701"/>
      </top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1498458815271462"/>
      </top>
      <bottom/>
      <diagonal/>
    </border>
    <border>
      <left/>
      <right style="medium">
        <color theme="0" tint="-0.14993743705557422"/>
      </right>
      <top style="thin">
        <color theme="0" tint="-0.1498458815271462"/>
      </top>
      <bottom/>
      <diagonal/>
    </border>
    <border>
      <left style="medium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medium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medium">
        <color theme="0" tint="-0.14993743705557422"/>
      </right>
      <top style="thin">
        <color theme="0" tint="-0.14993743705557422"/>
      </top>
      <bottom/>
      <diagonal/>
    </border>
    <border>
      <left style="medium">
        <color theme="0" tint="-0.14993743705557422"/>
      </left>
      <right/>
      <top/>
      <bottom style="thin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0" fontId="16" fillId="0" borderId="0"/>
    <xf numFmtId="43" fontId="16" fillId="0" borderId="0" applyFont="0" applyFill="0" applyBorder="0" applyAlignment="0" applyProtection="0"/>
    <xf numFmtId="0" fontId="3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53" fillId="0" borderId="0" applyNumberFormat="0" applyFill="0" applyBorder="0" applyAlignment="0" applyProtection="0"/>
    <xf numFmtId="0" fontId="16" fillId="0" borderId="0"/>
  </cellStyleXfs>
  <cellXfs count="285">
    <xf numFmtId="0" fontId="0" fillId="0" borderId="0" xfId="0"/>
    <xf numFmtId="0" fontId="9" fillId="0" borderId="1" xfId="0" applyFont="1" applyBorder="1"/>
    <xf numFmtId="3" fontId="0" fillId="0" borderId="1" xfId="0" applyNumberFormat="1" applyBorder="1"/>
    <xf numFmtId="0" fontId="9" fillId="2" borderId="1" xfId="0" applyFont="1" applyFill="1" applyBorder="1"/>
    <xf numFmtId="3" fontId="0" fillId="0" borderId="0" xfId="0" applyNumberFormat="1"/>
    <xf numFmtId="0" fontId="9" fillId="0" borderId="0" xfId="0" applyFont="1"/>
    <xf numFmtId="0" fontId="10" fillId="0" borderId="0" xfId="0" applyFont="1"/>
    <xf numFmtId="0" fontId="9" fillId="3" borderId="0" xfId="0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0" fillId="5" borderId="2" xfId="0" quotePrefix="1" applyNumberFormat="1" applyFill="1" applyBorder="1" applyAlignment="1">
      <alignment horizontal="center" vertical="center"/>
    </xf>
    <xf numFmtId="0" fontId="8" fillId="0" borderId="0" xfId="0" applyFont="1" applyAlignment="1">
      <alignment vertical="center" wrapText="1" readingOrder="2"/>
    </xf>
    <xf numFmtId="0" fontId="9" fillId="5" borderId="2" xfId="0" applyFont="1" applyFill="1" applyBorder="1" applyAlignment="1">
      <alignment horizontal="right" vertical="center" indent="2"/>
    </xf>
    <xf numFmtId="3" fontId="11" fillId="0" borderId="0" xfId="0" applyNumberFormat="1" applyFon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 vertical="center"/>
    </xf>
    <xf numFmtId="0" fontId="8" fillId="4" borderId="0" xfId="0" applyFont="1" applyFill="1" applyAlignment="1">
      <alignment horizontal="center" vertical="center" wrapText="1" readingOrder="2"/>
    </xf>
    <xf numFmtId="0" fontId="13" fillId="0" borderId="0" xfId="0" applyFont="1" applyAlignment="1">
      <alignment vertical="center" wrapText="1" readingOrder="2"/>
    </xf>
    <xf numFmtId="0" fontId="13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 vertical="center"/>
    </xf>
    <xf numFmtId="0" fontId="15" fillId="0" borderId="0" xfId="0" applyFont="1"/>
    <xf numFmtId="0" fontId="22" fillId="0" borderId="0" xfId="0" applyFont="1"/>
    <xf numFmtId="0" fontId="34" fillId="0" borderId="0" xfId="3" applyFont="1" applyAlignment="1">
      <alignment horizontal="left"/>
    </xf>
    <xf numFmtId="0" fontId="34" fillId="0" borderId="0" xfId="3" applyFont="1"/>
    <xf numFmtId="0" fontId="34" fillId="8" borderId="0" xfId="3" applyFont="1" applyFill="1" applyAlignment="1">
      <alignment horizontal="left"/>
    </xf>
    <xf numFmtId="0" fontId="34" fillId="8" borderId="0" xfId="3" applyFont="1" applyFill="1"/>
    <xf numFmtId="167" fontId="34" fillId="8" borderId="0" xfId="3" applyNumberFormat="1" applyFont="1" applyFill="1"/>
    <xf numFmtId="0" fontId="1" fillId="0" borderId="0" xfId="7"/>
    <xf numFmtId="0" fontId="22" fillId="0" borderId="0" xfId="7" applyFont="1"/>
    <xf numFmtId="0" fontId="22" fillId="8" borderId="0" xfId="0" applyFont="1" applyFill="1" applyAlignment="1">
      <alignment vertical="center"/>
    </xf>
    <xf numFmtId="0" fontId="22" fillId="8" borderId="15" xfId="0" applyFont="1" applyFill="1" applyBorder="1" applyAlignment="1">
      <alignment horizontal="center" vertical="center"/>
    </xf>
    <xf numFmtId="167" fontId="17" fillId="8" borderId="0" xfId="0" applyNumberFormat="1" applyFont="1" applyFill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167" fontId="17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7" fontId="21" fillId="8" borderId="0" xfId="0" applyNumberFormat="1" applyFont="1" applyFill="1" applyAlignment="1">
      <alignment horizontal="center" vertical="center"/>
    </xf>
    <xf numFmtId="167" fontId="21" fillId="5" borderId="0" xfId="0" applyNumberFormat="1" applyFont="1" applyFill="1" applyAlignment="1">
      <alignment horizontal="center" vertical="center"/>
    </xf>
    <xf numFmtId="0" fontId="38" fillId="7" borderId="5" xfId="0" applyFont="1" applyFill="1" applyBorder="1" applyAlignment="1">
      <alignment horizontal="center" vertical="center"/>
    </xf>
    <xf numFmtId="167" fontId="20" fillId="10" borderId="18" xfId="0" applyNumberFormat="1" applyFont="1" applyFill="1" applyBorder="1" applyAlignment="1">
      <alignment horizontal="center" vertical="center"/>
    </xf>
    <xf numFmtId="0" fontId="39" fillId="5" borderId="9" xfId="3" applyFont="1" applyFill="1" applyBorder="1" applyAlignment="1">
      <alignment horizontal="center" vertical="center" wrapText="1" readingOrder="1"/>
    </xf>
    <xf numFmtId="0" fontId="39" fillId="5" borderId="9" xfId="3" applyFont="1" applyFill="1" applyBorder="1" applyAlignment="1">
      <alignment horizontal="center" vertical="center" wrapText="1"/>
    </xf>
    <xf numFmtId="0" fontId="41" fillId="0" borderId="0" xfId="13"/>
    <xf numFmtId="0" fontId="42" fillId="0" borderId="0" xfId="13" applyFont="1"/>
    <xf numFmtId="0" fontId="42" fillId="0" borderId="0" xfId="13" applyFont="1" applyAlignment="1">
      <alignment horizontal="center"/>
    </xf>
    <xf numFmtId="0" fontId="40" fillId="0" borderId="0" xfId="12"/>
    <xf numFmtId="0" fontId="41" fillId="5" borderId="25" xfId="13" applyFill="1" applyBorder="1"/>
    <xf numFmtId="0" fontId="41" fillId="5" borderId="26" xfId="13" applyFill="1" applyBorder="1"/>
    <xf numFmtId="0" fontId="52" fillId="0" borderId="0" xfId="13" applyFont="1" applyAlignment="1">
      <alignment horizontal="left"/>
    </xf>
    <xf numFmtId="0" fontId="52" fillId="0" borderId="0" xfId="13" applyFont="1" applyAlignment="1">
      <alignment horizontal="center"/>
    </xf>
    <xf numFmtId="0" fontId="54" fillId="0" borderId="0" xfId="13" applyFont="1"/>
    <xf numFmtId="0" fontId="16" fillId="0" borderId="0" xfId="13" applyFont="1"/>
    <xf numFmtId="0" fontId="56" fillId="0" borderId="0" xfId="0" applyFont="1"/>
    <xf numFmtId="0" fontId="18" fillId="9" borderId="6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32" fillId="9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 readingOrder="2"/>
    </xf>
    <xf numFmtId="0" fontId="12" fillId="6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32" fillId="9" borderId="12" xfId="0" applyFont="1" applyFill="1" applyBorder="1" applyAlignment="1">
      <alignment horizontal="center" vertical="center" wrapText="1"/>
    </xf>
    <xf numFmtId="0" fontId="32" fillId="9" borderId="7" xfId="0" applyFont="1" applyFill="1" applyBorder="1" applyAlignment="1">
      <alignment horizontal="center" vertical="center" wrapText="1"/>
    </xf>
    <xf numFmtId="0" fontId="32" fillId="9" borderId="8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20" fillId="9" borderId="1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169" fontId="23" fillId="8" borderId="3" xfId="0" applyNumberFormat="1" applyFont="1" applyFill="1" applyBorder="1" applyAlignment="1">
      <alignment horizontal="center" vertical="center" wrapText="1"/>
    </xf>
    <xf numFmtId="167" fontId="31" fillId="8" borderId="3" xfId="0" applyNumberFormat="1" applyFont="1" applyFill="1" applyBorder="1" applyAlignment="1">
      <alignment horizontal="center" vertical="center"/>
    </xf>
    <xf numFmtId="169" fontId="23" fillId="8" borderId="3" xfId="0" applyNumberFormat="1" applyFont="1" applyFill="1" applyBorder="1" applyAlignment="1">
      <alignment horizontal="center" vertical="center" readingOrder="2"/>
    </xf>
    <xf numFmtId="169" fontId="23" fillId="8" borderId="27" xfId="0" applyNumberFormat="1" applyFont="1" applyFill="1" applyBorder="1" applyAlignment="1">
      <alignment horizontal="center" vertical="center" wrapText="1"/>
    </xf>
    <xf numFmtId="167" fontId="31" fillId="8" borderId="27" xfId="0" applyNumberFormat="1" applyFont="1" applyFill="1" applyBorder="1" applyAlignment="1">
      <alignment horizontal="center" vertical="center"/>
    </xf>
    <xf numFmtId="169" fontId="23" fillId="8" borderId="27" xfId="0" applyNumberFormat="1" applyFont="1" applyFill="1" applyBorder="1" applyAlignment="1">
      <alignment horizontal="center" vertical="center"/>
    </xf>
    <xf numFmtId="169" fontId="23" fillId="8" borderId="3" xfId="0" applyNumberFormat="1" applyFont="1" applyFill="1" applyBorder="1" applyAlignment="1">
      <alignment horizontal="center" vertical="center"/>
    </xf>
    <xf numFmtId="167" fontId="23" fillId="8" borderId="3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/>
    </xf>
    <xf numFmtId="0" fontId="32" fillId="9" borderId="28" xfId="0" applyFont="1" applyFill="1" applyBorder="1" applyAlignment="1">
      <alignment horizontal="center" vertical="center" wrapText="1"/>
    </xf>
    <xf numFmtId="0" fontId="32" fillId="9" borderId="29" xfId="0" applyFont="1" applyFill="1" applyBorder="1" applyAlignment="1">
      <alignment horizontal="center" vertical="center" wrapText="1"/>
    </xf>
    <xf numFmtId="0" fontId="32" fillId="9" borderId="30" xfId="0" applyFont="1" applyFill="1" applyBorder="1" applyAlignment="1">
      <alignment horizontal="center" vertical="center" wrapText="1"/>
    </xf>
    <xf numFmtId="0" fontId="18" fillId="9" borderId="31" xfId="0" applyFont="1" applyFill="1" applyBorder="1" applyAlignment="1">
      <alignment horizontal="center" vertical="center" wrapText="1"/>
    </xf>
    <xf numFmtId="0" fontId="18" fillId="9" borderId="32" xfId="0" applyFont="1" applyFill="1" applyBorder="1" applyAlignment="1">
      <alignment horizontal="center" vertical="center" wrapText="1"/>
    </xf>
    <xf numFmtId="0" fontId="29" fillId="7" borderId="31" xfId="0" applyFont="1" applyFill="1" applyBorder="1" applyAlignment="1">
      <alignment horizontal="center" vertical="center"/>
    </xf>
    <xf numFmtId="0" fontId="29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horizontal="center" vertical="center" wrapText="1"/>
    </xf>
    <xf numFmtId="0" fontId="29" fillId="7" borderId="0" xfId="0" applyFont="1" applyFill="1" applyAlignment="1">
      <alignment horizontal="center" vertical="center"/>
    </xf>
    <xf numFmtId="0" fontId="29" fillId="7" borderId="32" xfId="0" applyFont="1" applyFill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167" fontId="57" fillId="8" borderId="0" xfId="0" applyNumberFormat="1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4" fillId="8" borderId="32" xfId="0" applyFont="1" applyFill="1" applyBorder="1" applyAlignment="1">
      <alignment horizontal="center" vertical="center"/>
    </xf>
    <xf numFmtId="0" fontId="24" fillId="5" borderId="31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167" fontId="57" fillId="5" borderId="0" xfId="0" applyNumberFormat="1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4" fillId="5" borderId="32" xfId="0" applyFont="1" applyFill="1" applyBorder="1" applyAlignment="1">
      <alignment horizontal="center" vertical="center"/>
    </xf>
    <xf numFmtId="0" fontId="27" fillId="8" borderId="31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0" fontId="25" fillId="8" borderId="32" xfId="0" applyFont="1" applyFill="1" applyBorder="1" applyAlignment="1">
      <alignment horizontal="center" vertical="center" wrapText="1"/>
    </xf>
    <xf numFmtId="169" fontId="18" fillId="9" borderId="33" xfId="0" applyNumberFormat="1" applyFont="1" applyFill="1" applyBorder="1" applyAlignment="1">
      <alignment horizontal="center" vertical="center"/>
    </xf>
    <xf numFmtId="169" fontId="18" fillId="9" borderId="34" xfId="0" applyNumberFormat="1" applyFont="1" applyFill="1" applyBorder="1" applyAlignment="1">
      <alignment horizontal="center" vertical="center"/>
    </xf>
    <xf numFmtId="1" fontId="20" fillId="9" borderId="34" xfId="0" applyNumberFormat="1" applyFont="1" applyFill="1" applyBorder="1" applyAlignment="1">
      <alignment horizontal="center" vertical="center"/>
    </xf>
    <xf numFmtId="0" fontId="18" fillId="9" borderId="34" xfId="0" applyFont="1" applyFill="1" applyBorder="1" applyAlignment="1">
      <alignment horizontal="center" vertical="center"/>
    </xf>
    <xf numFmtId="0" fontId="18" fillId="9" borderId="35" xfId="0" applyFont="1" applyFill="1" applyBorder="1" applyAlignment="1">
      <alignment horizontal="center" vertical="center"/>
    </xf>
    <xf numFmtId="0" fontId="19" fillId="8" borderId="0" xfId="0" applyFont="1" applyFill="1" applyAlignment="1">
      <alignment vertical="center"/>
    </xf>
    <xf numFmtId="0" fontId="32" fillId="9" borderId="13" xfId="0" applyFont="1" applyFill="1" applyBorder="1" applyAlignment="1">
      <alignment horizontal="center" vertical="center" wrapText="1"/>
    </xf>
    <xf numFmtId="0" fontId="32" fillId="9" borderId="14" xfId="0" applyFont="1" applyFill="1" applyBorder="1" applyAlignment="1">
      <alignment horizontal="center" vertical="center" wrapText="1"/>
    </xf>
    <xf numFmtId="167" fontId="31" fillId="8" borderId="0" xfId="0" applyNumberFormat="1" applyFont="1" applyFill="1" applyAlignment="1">
      <alignment horizontal="center" vertical="center"/>
    </xf>
    <xf numFmtId="167" fontId="31" fillId="5" borderId="0" xfId="0" applyNumberFormat="1" applyFont="1" applyFill="1" applyAlignment="1">
      <alignment horizontal="center" vertical="center"/>
    </xf>
    <xf numFmtId="1" fontId="20" fillId="9" borderId="0" xfId="0" applyNumberFormat="1" applyFont="1" applyFill="1" applyAlignment="1">
      <alignment horizontal="center" vertical="center"/>
    </xf>
    <xf numFmtId="0" fontId="18" fillId="10" borderId="17" xfId="0" applyFont="1" applyFill="1" applyBorder="1" applyAlignment="1">
      <alignment horizontal="center" vertical="center"/>
    </xf>
    <xf numFmtId="0" fontId="18" fillId="10" borderId="18" xfId="0" applyFont="1" applyFill="1" applyBorder="1" applyAlignment="1">
      <alignment horizontal="center" vertical="center"/>
    </xf>
    <xf numFmtId="1" fontId="20" fillId="10" borderId="18" xfId="0" applyNumberFormat="1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0" fontId="28" fillId="9" borderId="36" xfId="4" applyFont="1" applyFill="1" applyBorder="1" applyAlignment="1">
      <alignment horizontal="center" vertical="center" wrapText="1" readingOrder="2"/>
    </xf>
    <xf numFmtId="0" fontId="36" fillId="8" borderId="37" xfId="3" applyFont="1" applyFill="1" applyBorder="1" applyAlignment="1">
      <alignment horizontal="right" vertical="center"/>
    </xf>
    <xf numFmtId="0" fontId="36" fillId="5" borderId="37" xfId="3" applyFont="1" applyFill="1" applyBorder="1" applyAlignment="1">
      <alignment horizontal="right" vertical="center"/>
    </xf>
    <xf numFmtId="0" fontId="59" fillId="0" borderId="0" xfId="15" applyFont="1"/>
    <xf numFmtId="0" fontId="21" fillId="0" borderId="0" xfId="7" applyFont="1" applyAlignment="1">
      <alignment horizontal="left" vertical="top" readingOrder="1"/>
    </xf>
    <xf numFmtId="0" fontId="60" fillId="0" borderId="0" xfId="7" applyFont="1"/>
    <xf numFmtId="0" fontId="21" fillId="0" borderId="0" xfId="7" applyFont="1" applyAlignment="1">
      <alignment vertical="top"/>
    </xf>
    <xf numFmtId="0" fontId="61" fillId="0" borderId="0" xfId="3" applyFont="1"/>
    <xf numFmtId="0" fontId="62" fillId="9" borderId="49" xfId="0" applyFont="1" applyFill="1" applyBorder="1" applyAlignment="1">
      <alignment horizontal="center" vertical="center"/>
    </xf>
    <xf numFmtId="0" fontId="62" fillId="9" borderId="50" xfId="0" applyFont="1" applyFill="1" applyBorder="1" applyAlignment="1">
      <alignment horizontal="center" vertical="center"/>
    </xf>
    <xf numFmtId="0" fontId="62" fillId="9" borderId="51" xfId="0" applyFont="1" applyFill="1" applyBorder="1" applyAlignment="1">
      <alignment horizontal="center" vertical="center"/>
    </xf>
    <xf numFmtId="0" fontId="63" fillId="9" borderId="52" xfId="0" applyFont="1" applyFill="1" applyBorder="1" applyAlignment="1">
      <alignment horizontal="center" vertical="center"/>
    </xf>
    <xf numFmtId="0" fontId="63" fillId="9" borderId="6" xfId="0" applyFont="1" applyFill="1" applyBorder="1" applyAlignment="1">
      <alignment horizontal="center" vertical="center"/>
    </xf>
    <xf numFmtId="0" fontId="63" fillId="9" borderId="53" xfId="0" applyFont="1" applyFill="1" applyBorder="1" applyAlignment="1">
      <alignment horizontal="center" vertical="center"/>
    </xf>
    <xf numFmtId="0" fontId="23" fillId="5" borderId="54" xfId="3" applyFont="1" applyFill="1" applyBorder="1" applyAlignment="1">
      <alignment horizontal="center" vertical="center" wrapText="1"/>
    </xf>
    <xf numFmtId="0" fontId="30" fillId="5" borderId="55" xfId="3" applyFont="1" applyFill="1" applyBorder="1" applyAlignment="1">
      <alignment horizontal="center" vertical="center"/>
    </xf>
    <xf numFmtId="0" fontId="38" fillId="5" borderId="9" xfId="3" applyFont="1" applyFill="1" applyBorder="1" applyAlignment="1">
      <alignment horizontal="center" vertical="center" wrapText="1" readingOrder="2"/>
    </xf>
    <xf numFmtId="0" fontId="38" fillId="5" borderId="9" xfId="3" applyFont="1" applyFill="1" applyBorder="1" applyAlignment="1">
      <alignment horizontal="center" vertical="center" wrapText="1"/>
    </xf>
    <xf numFmtId="0" fontId="30" fillId="5" borderId="57" xfId="3" applyFont="1" applyFill="1" applyBorder="1" applyAlignment="1">
      <alignment horizontal="center" vertical="center"/>
    </xf>
    <xf numFmtId="0" fontId="51" fillId="5" borderId="58" xfId="3" applyFont="1" applyFill="1" applyBorder="1" applyAlignment="1">
      <alignment horizontal="center" vertical="center"/>
    </xf>
    <xf numFmtId="0" fontId="51" fillId="5" borderId="10" xfId="3" applyFont="1" applyFill="1" applyBorder="1" applyAlignment="1">
      <alignment horizontal="center" vertical="center"/>
    </xf>
    <xf numFmtId="0" fontId="51" fillId="5" borderId="59" xfId="3" applyFont="1" applyFill="1" applyBorder="1" applyAlignment="1">
      <alignment horizontal="center" vertical="center"/>
    </xf>
    <xf numFmtId="0" fontId="30" fillId="8" borderId="60" xfId="3" applyFont="1" applyFill="1" applyBorder="1" applyAlignment="1">
      <alignment horizontal="left" vertical="center"/>
    </xf>
    <xf numFmtId="166" fontId="65" fillId="8" borderId="11" xfId="3" applyNumberFormat="1" applyFont="1" applyFill="1" applyBorder="1" applyAlignment="1">
      <alignment horizontal="center" vertical="center"/>
    </xf>
    <xf numFmtId="164" fontId="47" fillId="8" borderId="11" xfId="9" applyNumberFormat="1" applyFont="1" applyFill="1" applyBorder="1" applyAlignment="1">
      <alignment horizontal="center" vertical="center"/>
    </xf>
    <xf numFmtId="164" fontId="35" fillId="8" borderId="11" xfId="3" applyNumberFormat="1" applyFont="1" applyFill="1" applyBorder="1" applyAlignment="1">
      <alignment horizontal="center" vertical="center"/>
    </xf>
    <xf numFmtId="0" fontId="35" fillId="8" borderId="61" xfId="3" applyFont="1" applyFill="1" applyBorder="1" applyAlignment="1">
      <alignment vertical="center"/>
    </xf>
    <xf numFmtId="0" fontId="30" fillId="5" borderId="60" xfId="3" applyFont="1" applyFill="1" applyBorder="1" applyAlignment="1">
      <alignment horizontal="left" vertical="center"/>
    </xf>
    <xf numFmtId="166" fontId="65" fillId="5" borderId="11" xfId="3" applyNumberFormat="1" applyFont="1" applyFill="1" applyBorder="1" applyAlignment="1">
      <alignment horizontal="center" vertical="center"/>
    </xf>
    <xf numFmtId="164" fontId="47" fillId="5" borderId="11" xfId="9" applyNumberFormat="1" applyFont="1" applyFill="1" applyBorder="1" applyAlignment="1">
      <alignment horizontal="center" vertical="center"/>
    </xf>
    <xf numFmtId="164" fontId="35" fillId="5" borderId="11" xfId="3" applyNumberFormat="1" applyFont="1" applyFill="1" applyBorder="1" applyAlignment="1">
      <alignment horizontal="center" vertical="center"/>
    </xf>
    <xf numFmtId="0" fontId="35" fillId="5" borderId="61" xfId="3" applyFont="1" applyFill="1" applyBorder="1" applyAlignment="1">
      <alignment vertical="center"/>
    </xf>
    <xf numFmtId="10" fontId="35" fillId="5" borderId="11" xfId="3" applyNumberFormat="1" applyFont="1" applyFill="1" applyBorder="1" applyAlignment="1">
      <alignment horizontal="center" vertical="center"/>
    </xf>
    <xf numFmtId="10" fontId="35" fillId="8" borderId="11" xfId="3" applyNumberFormat="1" applyFont="1" applyFill="1" applyBorder="1" applyAlignment="1">
      <alignment horizontal="center" vertical="center"/>
    </xf>
    <xf numFmtId="0" fontId="18" fillId="6" borderId="60" xfId="3" applyFont="1" applyFill="1" applyBorder="1" applyAlignment="1">
      <alignment horizontal="center" vertical="center" wrapText="1"/>
    </xf>
    <xf numFmtId="167" fontId="32" fillId="6" borderId="11" xfId="3" applyNumberFormat="1" applyFont="1" applyFill="1" applyBorder="1" applyAlignment="1">
      <alignment horizontal="center" vertical="center"/>
    </xf>
    <xf numFmtId="9" fontId="32" fillId="6" borderId="11" xfId="8" applyFont="1" applyFill="1" applyBorder="1" applyAlignment="1">
      <alignment horizontal="center" vertical="center"/>
    </xf>
    <xf numFmtId="0" fontId="18" fillId="6" borderId="61" xfId="3" applyFont="1" applyFill="1" applyBorder="1" applyAlignment="1">
      <alignment horizontal="center" vertical="center" wrapText="1"/>
    </xf>
    <xf numFmtId="164" fontId="35" fillId="8" borderId="11" xfId="9" applyNumberFormat="1" applyFont="1" applyFill="1" applyBorder="1" applyAlignment="1">
      <alignment horizontal="center" vertical="center"/>
    </xf>
    <xf numFmtId="164" fontId="35" fillId="5" borderId="11" xfId="9" applyNumberFormat="1" applyFont="1" applyFill="1" applyBorder="1" applyAlignment="1">
      <alignment horizontal="center" vertical="center"/>
    </xf>
    <xf numFmtId="0" fontId="35" fillId="5" borderId="61" xfId="3" applyFont="1" applyFill="1" applyBorder="1" applyAlignment="1">
      <alignment vertical="center" wrapText="1"/>
    </xf>
    <xf numFmtId="0" fontId="18" fillId="6" borderId="62" xfId="3" applyFont="1" applyFill="1" applyBorder="1" applyAlignment="1">
      <alignment horizontal="center" vertical="center" wrapText="1"/>
    </xf>
    <xf numFmtId="0" fontId="18" fillId="6" borderId="63" xfId="3" applyFont="1" applyFill="1" applyBorder="1" applyAlignment="1">
      <alignment horizontal="center" vertical="center" wrapText="1"/>
    </xf>
    <xf numFmtId="0" fontId="43" fillId="9" borderId="64" xfId="3" applyFont="1" applyFill="1" applyBorder="1" applyAlignment="1">
      <alignment horizontal="center" vertical="center" wrapText="1"/>
    </xf>
    <xf numFmtId="167" fontId="43" fillId="9" borderId="65" xfId="3" applyNumberFormat="1" applyFont="1" applyFill="1" applyBorder="1" applyAlignment="1">
      <alignment horizontal="center" vertical="center"/>
    </xf>
    <xf numFmtId="9" fontId="43" fillId="9" borderId="65" xfId="3" applyNumberFormat="1" applyFont="1" applyFill="1" applyBorder="1" applyAlignment="1">
      <alignment horizontal="center" vertical="center"/>
    </xf>
    <xf numFmtId="164" fontId="43" fillId="9" borderId="65" xfId="3" applyNumberFormat="1" applyFont="1" applyFill="1" applyBorder="1" applyAlignment="1">
      <alignment horizontal="center" vertical="center"/>
    </xf>
    <xf numFmtId="0" fontId="43" fillId="9" borderId="66" xfId="3" applyFont="1" applyFill="1" applyBorder="1" applyAlignment="1">
      <alignment horizontal="center" vertical="center" wrapText="1"/>
    </xf>
    <xf numFmtId="1" fontId="34" fillId="8" borderId="0" xfId="3" applyNumberFormat="1" applyFont="1" applyFill="1"/>
    <xf numFmtId="164" fontId="34" fillId="8" borderId="0" xfId="3" applyNumberFormat="1" applyFont="1" applyFill="1"/>
    <xf numFmtId="0" fontId="18" fillId="9" borderId="36" xfId="4" applyFont="1" applyFill="1" applyBorder="1" applyAlignment="1">
      <alignment horizontal="center" vertical="center" wrapText="1" readingOrder="2"/>
    </xf>
    <xf numFmtId="0" fontId="18" fillId="9" borderId="0" xfId="4" applyFont="1" applyFill="1" applyAlignment="1">
      <alignment horizontal="center" vertical="center" wrapText="1"/>
    </xf>
    <xf numFmtId="0" fontId="38" fillId="7" borderId="0" xfId="0" applyFont="1" applyFill="1" applyAlignment="1">
      <alignment horizontal="center" vertical="center"/>
    </xf>
    <xf numFmtId="0" fontId="38" fillId="7" borderId="0" xfId="0" applyFont="1" applyFill="1" applyAlignment="1">
      <alignment horizontal="center" vertical="center" wrapText="1" readingOrder="2"/>
    </xf>
    <xf numFmtId="0" fontId="38" fillId="7" borderId="0" xfId="0" applyFont="1" applyFill="1" applyAlignment="1">
      <alignment horizontal="center" vertical="center" wrapText="1" readingOrder="1"/>
    </xf>
    <xf numFmtId="0" fontId="38" fillId="7" borderId="67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0" fontId="38" fillId="7" borderId="68" xfId="0" applyFont="1" applyFill="1" applyBorder="1" applyAlignment="1">
      <alignment horizontal="center" vertical="center"/>
    </xf>
    <xf numFmtId="0" fontId="37" fillId="8" borderId="38" xfId="3" applyFont="1" applyFill="1" applyBorder="1" applyAlignment="1">
      <alignment horizontal="left" vertical="center"/>
    </xf>
    <xf numFmtId="0" fontId="37" fillId="8" borderId="39" xfId="3" applyFont="1" applyFill="1" applyBorder="1" applyAlignment="1">
      <alignment horizontal="left" vertical="center" wrapText="1"/>
    </xf>
    <xf numFmtId="167" fontId="66" fillId="8" borderId="40" xfId="8" applyNumberFormat="1" applyFont="1" applyFill="1" applyBorder="1" applyAlignment="1">
      <alignment horizontal="center" vertical="center"/>
    </xf>
    <xf numFmtId="167" fontId="19" fillId="8" borderId="41" xfId="3" applyNumberFormat="1" applyFont="1" applyFill="1" applyBorder="1" applyAlignment="1">
      <alignment horizontal="center" vertical="center"/>
    </xf>
    <xf numFmtId="0" fontId="37" fillId="8" borderId="42" xfId="3" applyFont="1" applyFill="1" applyBorder="1" applyAlignment="1">
      <alignment horizontal="right" vertical="center" wrapText="1"/>
    </xf>
    <xf numFmtId="0" fontId="37" fillId="5" borderId="43" xfId="3" applyFont="1" applyFill="1" applyBorder="1" applyAlignment="1">
      <alignment horizontal="left" vertical="center"/>
    </xf>
    <xf numFmtId="0" fontId="37" fillId="5" borderId="44" xfId="3" applyFont="1" applyFill="1" applyBorder="1" applyAlignment="1">
      <alignment horizontal="left" vertical="center" wrapText="1"/>
    </xf>
    <xf numFmtId="167" fontId="66" fillId="5" borderId="4" xfId="9" applyNumberFormat="1" applyFont="1" applyFill="1" applyBorder="1" applyAlignment="1">
      <alignment horizontal="center" vertical="center"/>
    </xf>
    <xf numFmtId="167" fontId="19" fillId="5" borderId="44" xfId="3" applyNumberFormat="1" applyFont="1" applyFill="1" applyBorder="1" applyAlignment="1">
      <alignment horizontal="center" vertical="center"/>
    </xf>
    <xf numFmtId="0" fontId="37" fillId="5" borderId="4" xfId="3" applyFont="1" applyFill="1" applyBorder="1" applyAlignment="1">
      <alignment horizontal="right" vertical="center"/>
    </xf>
    <xf numFmtId="0" fontId="37" fillId="8" borderId="43" xfId="3" applyFont="1" applyFill="1" applyBorder="1" applyAlignment="1">
      <alignment horizontal="left" vertical="center"/>
    </xf>
    <xf numFmtId="0" fontId="37" fillId="8" borderId="44" xfId="3" applyFont="1" applyFill="1" applyBorder="1" applyAlignment="1">
      <alignment horizontal="left" vertical="center" wrapText="1"/>
    </xf>
    <xf numFmtId="167" fontId="66" fillId="8" borderId="4" xfId="9" applyNumberFormat="1" applyFont="1" applyFill="1" applyBorder="1" applyAlignment="1">
      <alignment horizontal="center" vertical="center"/>
    </xf>
    <xf numFmtId="167" fontId="19" fillId="8" borderId="44" xfId="3" applyNumberFormat="1" applyFont="1" applyFill="1" applyBorder="1" applyAlignment="1">
      <alignment horizontal="center" vertical="center"/>
    </xf>
    <xf numFmtId="0" fontId="37" fillId="8" borderId="4" xfId="3" applyFont="1" applyFill="1" applyBorder="1" applyAlignment="1">
      <alignment horizontal="right" vertical="center"/>
    </xf>
    <xf numFmtId="0" fontId="20" fillId="6" borderId="43" xfId="3" applyFont="1" applyFill="1" applyBorder="1" applyAlignment="1">
      <alignment horizontal="center" vertical="center"/>
    </xf>
    <xf numFmtId="0" fontId="20" fillId="6" borderId="44" xfId="3" applyFont="1" applyFill="1" applyBorder="1" applyAlignment="1">
      <alignment horizontal="center" vertical="center"/>
    </xf>
    <xf numFmtId="167" fontId="20" fillId="6" borderId="4" xfId="9" applyNumberFormat="1" applyFont="1" applyFill="1" applyBorder="1" applyAlignment="1">
      <alignment horizontal="center" vertical="center"/>
    </xf>
    <xf numFmtId="0" fontId="20" fillId="6" borderId="4" xfId="3" applyFont="1" applyFill="1" applyBorder="1" applyAlignment="1">
      <alignment horizontal="center" vertical="center"/>
    </xf>
    <xf numFmtId="0" fontId="20" fillId="6" borderId="37" xfId="3" applyFont="1" applyFill="1" applyBorder="1" applyAlignment="1">
      <alignment horizontal="center" vertical="center"/>
    </xf>
    <xf numFmtId="0" fontId="28" fillId="9" borderId="69" xfId="4" applyFont="1" applyFill="1" applyBorder="1" applyAlignment="1">
      <alignment horizontal="center" vertical="center" wrapText="1" readingOrder="2"/>
    </xf>
    <xf numFmtId="0" fontId="28" fillId="9" borderId="70" xfId="4" applyFont="1" applyFill="1" applyBorder="1" applyAlignment="1">
      <alignment horizontal="center" vertical="center" wrapText="1" readingOrder="2"/>
    </xf>
    <xf numFmtId="0" fontId="32" fillId="9" borderId="71" xfId="4" applyFont="1" applyFill="1" applyBorder="1" applyAlignment="1">
      <alignment horizontal="center" vertical="center" wrapText="1"/>
    </xf>
    <xf numFmtId="0" fontId="32" fillId="9" borderId="6" xfId="4" applyFont="1" applyFill="1" applyBorder="1" applyAlignment="1">
      <alignment horizontal="center" vertical="center" wrapText="1"/>
    </xf>
    <xf numFmtId="0" fontId="32" fillId="9" borderId="72" xfId="4" applyFont="1" applyFill="1" applyBorder="1" applyAlignment="1">
      <alignment horizontal="center" vertical="center" wrapText="1"/>
    </xf>
    <xf numFmtId="0" fontId="35" fillId="7" borderId="73" xfId="3" applyFont="1" applyFill="1" applyBorder="1" applyAlignment="1">
      <alignment horizontal="center" vertical="center" wrapText="1"/>
    </xf>
    <xf numFmtId="0" fontId="64" fillId="7" borderId="74" xfId="4" applyFont="1" applyFill="1" applyBorder="1" applyAlignment="1">
      <alignment horizontal="center" vertical="center" wrapText="1"/>
    </xf>
    <xf numFmtId="0" fontId="64" fillId="7" borderId="75" xfId="4" applyFont="1" applyFill="1" applyBorder="1" applyAlignment="1">
      <alignment horizontal="center" vertical="center" wrapText="1"/>
    </xf>
    <xf numFmtId="0" fontId="43" fillId="7" borderId="76" xfId="3" applyFont="1" applyFill="1" applyBorder="1" applyAlignment="1">
      <alignment horizontal="center" vertical="center"/>
    </xf>
    <xf numFmtId="0" fontId="35" fillId="7" borderId="43" xfId="3" applyFont="1" applyFill="1" applyBorder="1" applyAlignment="1">
      <alignment horizontal="center" vertical="center"/>
    </xf>
    <xf numFmtId="0" fontId="67" fillId="7" borderId="4" xfId="3" applyFont="1" applyFill="1" applyBorder="1" applyAlignment="1">
      <alignment horizontal="center" vertical="center" wrapText="1"/>
    </xf>
    <xf numFmtId="0" fontId="67" fillId="7" borderId="44" xfId="3" applyFont="1" applyFill="1" applyBorder="1" applyAlignment="1">
      <alignment horizontal="center" vertical="center" wrapText="1"/>
    </xf>
    <xf numFmtId="0" fontId="43" fillId="7" borderId="77" xfId="3" applyFont="1" applyFill="1" applyBorder="1" applyAlignment="1">
      <alignment horizontal="center" vertical="center"/>
    </xf>
    <xf numFmtId="0" fontId="35" fillId="7" borderId="78" xfId="3" applyFont="1" applyFill="1" applyBorder="1" applyAlignment="1">
      <alignment horizontal="center" vertical="center"/>
    </xf>
    <xf numFmtId="0" fontId="67" fillId="7" borderId="79" xfId="3" applyFont="1" applyFill="1" applyBorder="1" applyAlignment="1">
      <alignment horizontal="center" vertical="center" wrapText="1"/>
    </xf>
    <xf numFmtId="0" fontId="67" fillId="7" borderId="80" xfId="3" applyFont="1" applyFill="1" applyBorder="1" applyAlignment="1">
      <alignment horizontal="center" vertical="center" wrapText="1"/>
    </xf>
    <xf numFmtId="0" fontId="43" fillId="7" borderId="72" xfId="3" applyFont="1" applyFill="1" applyBorder="1" applyAlignment="1">
      <alignment horizontal="center" vertical="center"/>
    </xf>
    <xf numFmtId="0" fontId="51" fillId="5" borderId="43" xfId="3" applyFont="1" applyFill="1" applyBorder="1" applyAlignment="1">
      <alignment horizontal="center" vertical="center"/>
    </xf>
    <xf numFmtId="0" fontId="51" fillId="5" borderId="0" xfId="3" applyFont="1" applyFill="1" applyAlignment="1">
      <alignment horizontal="center" vertical="center"/>
    </xf>
    <xf numFmtId="0" fontId="51" fillId="5" borderId="77" xfId="3" applyFont="1" applyFill="1" applyBorder="1" applyAlignment="1">
      <alignment horizontal="center" vertical="center"/>
    </xf>
    <xf numFmtId="0" fontId="30" fillId="8" borderId="38" xfId="3" applyFont="1" applyFill="1" applyBorder="1" applyAlignment="1">
      <alignment horizontal="left" vertical="center"/>
    </xf>
    <xf numFmtId="164" fontId="47" fillId="8" borderId="42" xfId="9" applyNumberFormat="1" applyFont="1" applyFill="1" applyBorder="1" applyAlignment="1">
      <alignment horizontal="center" vertical="center"/>
    </xf>
    <xf numFmtId="167" fontId="65" fillId="8" borderId="81" xfId="3" applyNumberFormat="1" applyFont="1" applyFill="1" applyBorder="1" applyAlignment="1">
      <alignment horizontal="center" vertical="center"/>
    </xf>
    <xf numFmtId="164" fontId="47" fillId="8" borderId="40" xfId="9" applyNumberFormat="1" applyFont="1" applyFill="1" applyBorder="1" applyAlignment="1">
      <alignment horizontal="center" vertical="center"/>
    </xf>
    <xf numFmtId="167" fontId="65" fillId="8" borderId="41" xfId="3" applyNumberFormat="1" applyFont="1" applyFill="1" applyBorder="1" applyAlignment="1">
      <alignment horizontal="center" vertical="center"/>
    </xf>
    <xf numFmtId="0" fontId="35" fillId="8" borderId="82" xfId="3" applyFont="1" applyFill="1" applyBorder="1" applyAlignment="1">
      <alignment vertical="center"/>
    </xf>
    <xf numFmtId="0" fontId="30" fillId="5" borderId="43" xfId="3" applyFont="1" applyFill="1" applyBorder="1" applyAlignment="1">
      <alignment horizontal="left" vertical="center"/>
    </xf>
    <xf numFmtId="164" fontId="47" fillId="5" borderId="4" xfId="9" applyNumberFormat="1" applyFont="1" applyFill="1" applyBorder="1" applyAlignment="1">
      <alignment horizontal="center" vertical="center"/>
    </xf>
    <xf numFmtId="167" fontId="65" fillId="5" borderId="44" xfId="3" applyNumberFormat="1" applyFont="1" applyFill="1" applyBorder="1" applyAlignment="1">
      <alignment horizontal="center" vertical="center"/>
    </xf>
    <xf numFmtId="0" fontId="35" fillId="5" borderId="77" xfId="3" applyFont="1" applyFill="1" applyBorder="1" applyAlignment="1">
      <alignment vertical="center"/>
    </xf>
    <xf numFmtId="0" fontId="30" fillId="8" borderId="43" xfId="3" applyFont="1" applyFill="1" applyBorder="1" applyAlignment="1">
      <alignment horizontal="left" vertical="center"/>
    </xf>
    <xf numFmtId="164" fontId="47" fillId="8" borderId="4" xfId="9" applyNumberFormat="1" applyFont="1" applyFill="1" applyBorder="1" applyAlignment="1">
      <alignment horizontal="center" vertical="center"/>
    </xf>
    <xf numFmtId="167" fontId="65" fillId="8" borderId="44" xfId="3" applyNumberFormat="1" applyFont="1" applyFill="1" applyBorder="1" applyAlignment="1">
      <alignment horizontal="center" vertical="center"/>
    </xf>
    <xf numFmtId="0" fontId="35" fillId="8" borderId="77" xfId="3" applyFont="1" applyFill="1" applyBorder="1" applyAlignment="1">
      <alignment vertical="center"/>
    </xf>
    <xf numFmtId="0" fontId="18" fillId="9" borderId="43" xfId="3" applyFont="1" applyFill="1" applyBorder="1" applyAlignment="1">
      <alignment horizontal="center" vertical="center" wrapText="1"/>
    </xf>
    <xf numFmtId="164" fontId="32" fillId="9" borderId="4" xfId="8" applyNumberFormat="1" applyFont="1" applyFill="1" applyBorder="1" applyAlignment="1">
      <alignment horizontal="center" vertical="center"/>
    </xf>
    <xf numFmtId="167" fontId="32" fillId="9" borderId="44" xfId="3" applyNumberFormat="1" applyFont="1" applyFill="1" applyBorder="1" applyAlignment="1">
      <alignment horizontal="center" vertical="center"/>
    </xf>
    <xf numFmtId="0" fontId="32" fillId="9" borderId="77" xfId="3" applyFont="1" applyFill="1" applyBorder="1" applyAlignment="1">
      <alignment horizontal="center" vertical="center" wrapText="1"/>
    </xf>
    <xf numFmtId="0" fontId="51" fillId="5" borderId="83" xfId="3" applyFont="1" applyFill="1" applyBorder="1" applyAlignment="1">
      <alignment horizontal="center" vertical="center"/>
    </xf>
    <xf numFmtId="0" fontId="51" fillId="5" borderId="84" xfId="3" applyFont="1" applyFill="1" applyBorder="1" applyAlignment="1">
      <alignment horizontal="center" vertical="center"/>
    </xf>
    <xf numFmtId="0" fontId="51" fillId="5" borderId="85" xfId="3" applyFont="1" applyFill="1" applyBorder="1" applyAlignment="1">
      <alignment horizontal="center" vertical="center"/>
    </xf>
    <xf numFmtId="0" fontId="30" fillId="8" borderId="45" xfId="3" applyFont="1" applyFill="1" applyBorder="1" applyAlignment="1">
      <alignment horizontal="left" vertical="center"/>
    </xf>
    <xf numFmtId="164" fontId="47" fillId="8" borderId="46" xfId="9" applyNumberFormat="1" applyFont="1" applyFill="1" applyBorder="1" applyAlignment="1">
      <alignment horizontal="center" vertical="center"/>
    </xf>
    <xf numFmtId="0" fontId="35" fillId="8" borderId="86" xfId="3" applyFont="1" applyFill="1" applyBorder="1" applyAlignment="1">
      <alignment vertical="center"/>
    </xf>
    <xf numFmtId="0" fontId="43" fillId="9" borderId="87" xfId="3" applyFont="1" applyFill="1" applyBorder="1" applyAlignment="1">
      <alignment horizontal="center" vertical="center" wrapText="1"/>
    </xf>
    <xf numFmtId="9" fontId="43" fillId="9" borderId="48" xfId="3" applyNumberFormat="1" applyFont="1" applyFill="1" applyBorder="1" applyAlignment="1">
      <alignment horizontal="center" vertical="center"/>
    </xf>
    <xf numFmtId="167" fontId="43" fillId="9" borderId="47" xfId="3" applyNumberFormat="1" applyFont="1" applyFill="1" applyBorder="1" applyAlignment="1">
      <alignment horizontal="center" vertical="center"/>
    </xf>
    <xf numFmtId="0" fontId="43" fillId="9" borderId="88" xfId="3" applyFont="1" applyFill="1" applyBorder="1" applyAlignment="1">
      <alignment horizontal="center" vertical="center" wrapText="1"/>
    </xf>
    <xf numFmtId="0" fontId="30" fillId="5" borderId="89" xfId="3" applyFont="1" applyFill="1" applyBorder="1" applyAlignment="1">
      <alignment horizontal="center" vertical="center"/>
    </xf>
    <xf numFmtId="0" fontId="64" fillId="5" borderId="90" xfId="4" applyFont="1" applyFill="1" applyBorder="1" applyAlignment="1">
      <alignment horizontal="center" vertical="center" wrapText="1"/>
    </xf>
    <xf numFmtId="0" fontId="64" fillId="5" borderId="91" xfId="4" applyFont="1" applyFill="1" applyBorder="1" applyAlignment="1">
      <alignment horizontal="center" vertical="center" wrapText="1"/>
    </xf>
    <xf numFmtId="0" fontId="64" fillId="5" borderId="92" xfId="4" applyFont="1" applyFill="1" applyBorder="1" applyAlignment="1">
      <alignment horizontal="center" vertical="center" wrapText="1"/>
    </xf>
    <xf numFmtId="0" fontId="23" fillId="5" borderId="56" xfId="3" applyFont="1" applyFill="1" applyBorder="1" applyAlignment="1">
      <alignment horizontal="center" vertical="center" wrapText="1"/>
    </xf>
    <xf numFmtId="0" fontId="23" fillId="5" borderId="93" xfId="3" applyFont="1" applyFill="1" applyBorder="1" applyAlignment="1">
      <alignment horizontal="center" vertical="center" wrapText="1"/>
    </xf>
    <xf numFmtId="0" fontId="51" fillId="5" borderId="94" xfId="3" applyFont="1" applyFill="1" applyBorder="1" applyAlignment="1">
      <alignment horizontal="center" vertical="center"/>
    </xf>
    <xf numFmtId="0" fontId="51" fillId="5" borderId="0" xfId="3" applyFont="1" applyFill="1" applyBorder="1" applyAlignment="1">
      <alignment horizontal="center" vertical="center"/>
    </xf>
    <xf numFmtId="0" fontId="51" fillId="5" borderId="95" xfId="3" applyFont="1" applyFill="1" applyBorder="1" applyAlignment="1">
      <alignment horizontal="center" vertical="center"/>
    </xf>
    <xf numFmtId="0" fontId="41" fillId="5" borderId="22" xfId="13" applyFill="1" applyBorder="1"/>
    <xf numFmtId="0" fontId="43" fillId="5" borderId="22" xfId="13" applyFont="1" applyFill="1" applyBorder="1" applyAlignment="1">
      <alignment horizontal="center"/>
    </xf>
    <xf numFmtId="0" fontId="51" fillId="5" borderId="22" xfId="13" applyFont="1" applyFill="1" applyBorder="1" applyAlignment="1">
      <alignment horizontal="center"/>
    </xf>
    <xf numFmtId="0" fontId="43" fillId="5" borderId="21" xfId="13" applyFont="1" applyFill="1" applyBorder="1" applyAlignment="1">
      <alignment horizontal="center"/>
    </xf>
    <xf numFmtId="0" fontId="43" fillId="5" borderId="22" xfId="13" applyFont="1" applyFill="1" applyBorder="1" applyAlignment="1">
      <alignment horizontal="center" wrapText="1"/>
    </xf>
    <xf numFmtId="0" fontId="52" fillId="8" borderId="26" xfId="14" applyFont="1" applyFill="1" applyBorder="1" applyAlignment="1">
      <alignment horizontal="center"/>
    </xf>
    <xf numFmtId="0" fontId="52" fillId="8" borderId="96" xfId="14" applyFont="1" applyFill="1" applyBorder="1" applyAlignment="1">
      <alignment horizontal="center"/>
    </xf>
    <xf numFmtId="0" fontId="17" fillId="0" borderId="22" xfId="12" applyFont="1" applyFill="1" applyBorder="1" applyAlignment="1">
      <alignment horizontal="left"/>
    </xf>
    <xf numFmtId="0" fontId="17" fillId="0" borderId="24" xfId="12" applyFont="1" applyFill="1" applyBorder="1" applyAlignment="1">
      <alignment horizontal="left"/>
    </xf>
    <xf numFmtId="0" fontId="50" fillId="5" borderId="22" xfId="13" applyFont="1" applyFill="1" applyBorder="1" applyAlignment="1">
      <alignment horizontal="center" wrapText="1"/>
    </xf>
    <xf numFmtId="0" fontId="68" fillId="0" borderId="23" xfId="12" applyFont="1" applyFill="1" applyBorder="1" applyAlignment="1">
      <alignment horizontal="center" vertical="center"/>
    </xf>
    <xf numFmtId="0" fontId="46" fillId="0" borderId="21" xfId="13" applyFont="1" applyBorder="1" applyAlignment="1">
      <alignment horizontal="right" vertical="center" wrapText="1" readingOrder="2"/>
    </xf>
    <xf numFmtId="0" fontId="43" fillId="5" borderId="21" xfId="13" applyFont="1" applyFill="1" applyBorder="1" applyAlignment="1">
      <alignment horizontal="center"/>
    </xf>
    <xf numFmtId="0" fontId="16" fillId="0" borderId="20" xfId="13" applyFont="1" applyBorder="1" applyAlignment="1">
      <alignment horizontal="left" vertical="top" wrapText="1" readingOrder="1"/>
    </xf>
    <xf numFmtId="0" fontId="43" fillId="5" borderId="25" xfId="13" applyFont="1" applyFill="1" applyBorder="1" applyAlignment="1">
      <alignment horizontal="center"/>
    </xf>
    <xf numFmtId="0" fontId="43" fillId="5" borderId="96" xfId="13" applyFont="1" applyFill="1" applyBorder="1" applyAlignment="1">
      <alignment horizontal="center" wrapText="1"/>
    </xf>
    <xf numFmtId="0" fontId="43" fillId="5" borderId="24" xfId="13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9" fillId="11" borderId="0" xfId="0" applyFont="1" applyFill="1" applyAlignment="1">
      <alignment horizontal="center" vertical="center"/>
    </xf>
    <xf numFmtId="0" fontId="70" fillId="0" borderId="0" xfId="0" applyFont="1" applyAlignment="1">
      <alignment vertical="center" readingOrder="2"/>
    </xf>
  </cellXfs>
  <cellStyles count="16">
    <cellStyle name="Comma 2" xfId="2" xr:uid="{00000000-0005-0000-0000-000000000000}"/>
    <cellStyle name="Comma 3" xfId="11" xr:uid="{54B3DBE2-E460-4BB8-BE3E-45CB0CC94173}"/>
    <cellStyle name="Hyperlink" xfId="12" builtinId="8"/>
    <cellStyle name="Hyperlink 2" xfId="14" xr:uid="{483CE07C-FDBA-45AB-92F4-242E2B8FDE75}"/>
    <cellStyle name="Normal" xfId="0" builtinId="0"/>
    <cellStyle name="Normal 2" xfId="1" xr:uid="{00000000-0005-0000-0000-000003000000}"/>
    <cellStyle name="Normal 2 2 2" xfId="4" xr:uid="{9BD068CF-8FA0-4863-B956-05DEAAF4EDCC}"/>
    <cellStyle name="Normal 2 3" xfId="5" xr:uid="{BA455386-A679-4DCB-8803-5E5B97F8ADEA}"/>
    <cellStyle name="Normal 2 3 2" xfId="7" xr:uid="{398A49F3-1252-47F0-9371-81467C67E758}"/>
    <cellStyle name="Normal 2 7" xfId="15" xr:uid="{99F410AF-1FC7-4256-89F5-C152C38CD563}"/>
    <cellStyle name="Normal 3" xfId="3" xr:uid="{F96A0936-A1CC-4B7B-AA24-79399C01BEAE}"/>
    <cellStyle name="Normal 3 2" xfId="13" xr:uid="{4C247F67-EC24-4534-B582-7D1D51A3B8EA}"/>
    <cellStyle name="Percent 2" xfId="8" xr:uid="{47E73619-F201-48A7-8876-8F1C57AC6656}"/>
    <cellStyle name="Percent 2 2" xfId="6" xr:uid="{FA83DECE-CD36-4D9C-ADE6-BDB78C8E015F}"/>
    <cellStyle name="Percent 2 2 2" xfId="9" xr:uid="{5D8B5063-91EB-49AE-B266-8A081DB49C16}"/>
    <cellStyle name="Percent 3" xfId="10" xr:uid="{C20F96DF-A3AA-49B0-A938-D195D95221F4}"/>
  </cellStyles>
  <dxfs count="0"/>
  <tableStyles count="0" defaultTableStyle="TableStyleMedium2" defaultPivotStyle="PivotStyleLight16"/>
  <colors>
    <mruColors>
      <color rgb="FFFFF5D5"/>
      <color rgb="FFFFCB25"/>
      <color rgb="FFBD0729"/>
      <color rgb="FFF96783"/>
      <color rgb="FFFA7A92"/>
      <color rgb="FFB34645"/>
      <color rgb="FF73451F"/>
      <color rgb="FFFDCFD8"/>
      <color rgb="FFFB9FB1"/>
      <color rgb="FFF85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94888949843569E-2"/>
          <c:y val="0.20624213663357852"/>
          <c:w val="0.89603018868990247"/>
          <c:h val="0.79110368529809705"/>
        </c:manualLayout>
      </c:layout>
      <c:ofPieChart>
        <c:ofPieType val="pie"/>
        <c:varyColors val="1"/>
        <c:ser>
          <c:idx val="0"/>
          <c:order val="0"/>
          <c:tx>
            <c:strRef>
              <c:f>'ج26 ش 18'!$N$43</c:f>
              <c:strCache>
                <c:ptCount val="1"/>
              </c:strCache>
            </c:strRef>
          </c:tx>
          <c:spPr>
            <a:ln>
              <a:noFill/>
            </a:ln>
          </c:spPr>
          <c:explosion val="8"/>
          <c:dPt>
            <c:idx val="0"/>
            <c:bubble3D val="0"/>
            <c:spPr>
              <a:solidFill>
                <a:srgbClr val="FFFF99"/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8D-4921-B996-ECA2556672C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8D-4921-B996-ECA2556672C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8D-4921-B996-ECA2556672C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8D-4921-B996-ECA2556672CC}"/>
              </c:ext>
            </c:extLst>
          </c:dPt>
          <c:dPt>
            <c:idx val="4"/>
            <c:bubble3D val="0"/>
            <c:spPr>
              <a:solidFill>
                <a:srgbClr val="ECEA9C"/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8D-4921-B996-ECA2556672CC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8D-4921-B996-ECA2556672CC}"/>
              </c:ext>
            </c:extLst>
          </c:dPt>
          <c:dPt>
            <c:idx val="6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608D-4921-B996-ECA2556672CC}"/>
              </c:ext>
            </c:extLst>
          </c:dPt>
          <c:dPt>
            <c:idx val="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608D-4921-B996-ECA2556672CC}"/>
              </c:ext>
            </c:extLst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608D-4921-B996-ECA2556672CC}"/>
              </c:ext>
            </c:extLst>
          </c:dPt>
          <c:dPt>
            <c:idx val="9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608D-4921-B996-ECA2556672CC}"/>
              </c:ext>
            </c:extLst>
          </c:dPt>
          <c:dPt>
            <c:idx val="1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608D-4921-B996-ECA2556672CC}"/>
              </c:ext>
            </c:extLst>
          </c:dPt>
          <c:dPt>
            <c:idx val="11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608D-4921-B996-ECA2556672CC}"/>
              </c:ext>
            </c:extLst>
          </c:dPt>
          <c:dPt>
            <c:idx val="12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608D-4921-B996-ECA2556672CC}"/>
              </c:ext>
            </c:extLst>
          </c:dPt>
          <c:dPt>
            <c:idx val="13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608D-4921-B996-ECA2556672CC}"/>
              </c:ext>
            </c:extLst>
          </c:dPt>
          <c:dPt>
            <c:idx val="1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608D-4921-B996-ECA2556672CC}"/>
              </c:ext>
            </c:extLst>
          </c:dPt>
          <c:dPt>
            <c:idx val="15"/>
            <c:bubble3D val="0"/>
            <c:spPr>
              <a:solidFill>
                <a:schemeClr val="bg2">
                  <a:lumMod val="1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F-608D-4921-B996-ECA2556672C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0-608D-4921-B996-ECA2556672C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1-608D-4921-B996-ECA2556672CC}"/>
              </c:ext>
            </c:extLst>
          </c:dPt>
          <c:dPt>
            <c:idx val="1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608D-4921-B996-ECA2556672CC}"/>
              </c:ext>
            </c:extLst>
          </c:dPt>
          <c:dPt>
            <c:idx val="1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5-608D-4921-B996-ECA2556672CC}"/>
              </c:ext>
            </c:extLst>
          </c:dPt>
          <c:dPt>
            <c:idx val="2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7-608D-4921-B996-ECA2556672CC}"/>
              </c:ext>
            </c:extLst>
          </c:dPt>
          <c:dPt>
            <c:idx val="2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9-608D-4921-B996-ECA2556672CC}"/>
              </c:ext>
            </c:extLst>
          </c:dPt>
          <c:dPt>
            <c:idx val="22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B-608D-4921-B996-ECA2556672CC}"/>
              </c:ext>
            </c:extLst>
          </c:dPt>
          <c:dLbls>
            <c:dLbl>
              <c:idx val="0"/>
              <c:layout>
                <c:manualLayout>
                  <c:x val="-5.5416711388852451E-2"/>
                  <c:y val="-0.113096573541680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8D-4921-B996-ECA2556672CC}"/>
                </c:ext>
              </c:extLst>
            </c:dLbl>
            <c:dLbl>
              <c:idx val="1"/>
              <c:layout>
                <c:manualLayout>
                  <c:x val="-1.4255604186791688E-2"/>
                  <c:y val="-9.0686411135379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8D-4921-B996-ECA2556672CC}"/>
                </c:ext>
              </c:extLst>
            </c:dLbl>
            <c:dLbl>
              <c:idx val="2"/>
              <c:layout>
                <c:manualLayout>
                  <c:x val="4.4072938903531263E-2"/>
                  <c:y val="-0.11673785062379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8D-4921-B996-ECA2556672CC}"/>
                </c:ext>
              </c:extLst>
            </c:dLbl>
            <c:dLbl>
              <c:idx val="3"/>
              <c:layout>
                <c:manualLayout>
                  <c:x val="7.6312188683895638E-2"/>
                  <c:y val="-8.924284563224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8D-4921-B996-ECA2556672CC}"/>
                </c:ext>
              </c:extLst>
            </c:dLbl>
            <c:dLbl>
              <c:idx val="4"/>
              <c:layout>
                <c:manualLayout>
                  <c:x val="8.0039912066244501E-2"/>
                  <c:y val="-3.1255139549272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8D-4921-B996-ECA2556672CC}"/>
                </c:ext>
              </c:extLst>
            </c:dLbl>
            <c:dLbl>
              <c:idx val="5"/>
              <c:layout>
                <c:manualLayout>
                  <c:x val="7.2700385207093529E-2"/>
                  <c:y val="9.2241232763938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8D-4921-B996-ECA2556672CC}"/>
                </c:ext>
              </c:extLst>
            </c:dLbl>
            <c:dLbl>
              <c:idx val="6"/>
              <c:layout>
                <c:manualLayout>
                  <c:x val="9.4234455562048555E-2"/>
                  <c:y val="5.5436416548461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8D-4921-B996-ECA2556672CC}"/>
                </c:ext>
              </c:extLst>
            </c:dLbl>
            <c:dLbl>
              <c:idx val="7"/>
              <c:layout>
                <c:manualLayout>
                  <c:x val="7.000624122948243E-2"/>
                  <c:y val="8.1946931519205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8D-4921-B996-ECA2556672CC}"/>
                </c:ext>
              </c:extLst>
            </c:dLbl>
            <c:dLbl>
              <c:idx val="8"/>
              <c:layout>
                <c:manualLayout>
                  <c:x val="5.963896276331429E-2"/>
                  <c:y val="0.100767183543122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8D-4921-B996-ECA2556672CC}"/>
                </c:ext>
              </c:extLst>
            </c:dLbl>
            <c:dLbl>
              <c:idx val="9"/>
              <c:layout>
                <c:manualLayout>
                  <c:x val="3.6214237158769723E-2"/>
                  <c:y val="0.101388651506656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8D-4921-B996-ECA2556672CC}"/>
                </c:ext>
              </c:extLst>
            </c:dLbl>
            <c:dLbl>
              <c:idx val="10"/>
              <c:layout>
                <c:manualLayout>
                  <c:x val="-3.6097955645452574E-2"/>
                  <c:y val="-6.8437362976686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8D-4921-B996-ECA2556672CC}"/>
                </c:ext>
              </c:extLst>
            </c:dLbl>
            <c:dLbl>
              <c:idx val="11"/>
              <c:layout>
                <c:manualLayout>
                  <c:x val="-2.0255917551590456E-2"/>
                  <c:y val="-6.9593700787401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8D-4921-B996-ECA2556672CC}"/>
                </c:ext>
              </c:extLst>
            </c:dLbl>
            <c:dLbl>
              <c:idx val="12"/>
              <c:layout>
                <c:manualLayout>
                  <c:x val="1.6481934224596803E-2"/>
                  <c:y val="-8.4332143069388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08D-4921-B996-ECA2556672CC}"/>
                </c:ext>
              </c:extLst>
            </c:dLbl>
            <c:dLbl>
              <c:idx val="13"/>
              <c:layout>
                <c:manualLayout>
                  <c:x val="5.9737550337304664E-2"/>
                  <c:y val="-0.10149852556840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08D-4921-B996-ECA2556672CC}"/>
                </c:ext>
              </c:extLst>
            </c:dLbl>
            <c:dLbl>
              <c:idx val="14"/>
              <c:layout>
                <c:manualLayout>
                  <c:x val="0.119401796042981"/>
                  <c:y val="-0.1378854978677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08D-4921-B996-ECA2556672CC}"/>
                </c:ext>
              </c:extLst>
            </c:dLbl>
            <c:dLbl>
              <c:idx val="15"/>
              <c:layout>
                <c:manualLayout>
                  <c:x val="0.21069118635039136"/>
                  <c:y val="-0.150785449817959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08D-4921-B996-ECA2556672CC}"/>
                </c:ext>
              </c:extLst>
            </c:dLbl>
            <c:dLbl>
              <c:idx val="16"/>
              <c:layout>
                <c:manualLayout>
                  <c:x val="0.21820817084272498"/>
                  <c:y val="-8.6307112053576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08D-4921-B996-ECA2556672CC}"/>
                </c:ext>
              </c:extLst>
            </c:dLbl>
            <c:dLbl>
              <c:idx val="17"/>
              <c:layout>
                <c:manualLayout>
                  <c:x val="0.20751532663921596"/>
                  <c:y val="1.121729195615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08D-4921-B996-ECA2556672CC}"/>
                </c:ext>
              </c:extLst>
            </c:dLbl>
            <c:dLbl>
              <c:idx val="18"/>
              <c:layout>
                <c:manualLayout>
                  <c:x val="2.9281786581890564E-2"/>
                  <c:y val="-0.1502952073558458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08D-4921-B996-ECA2556672CC}"/>
                </c:ext>
              </c:extLst>
            </c:dLbl>
            <c:dLbl>
              <c:idx val="19"/>
              <c:layout>
                <c:manualLayout>
                  <c:x val="5.7202512146909239E-2"/>
                  <c:y val="0.1330866902582243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08D-4921-B996-ECA2556672CC}"/>
                </c:ext>
              </c:extLst>
            </c:dLbl>
            <c:dLbl>
              <c:idx val="20"/>
              <c:layout>
                <c:manualLayout>
                  <c:x val="-4.7218279697244674E-2"/>
                  <c:y val="9.2722062576181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08D-4921-B996-ECA2556672CC}"/>
                </c:ext>
              </c:extLst>
            </c:dLbl>
            <c:dLbl>
              <c:idx val="21"/>
              <c:layout>
                <c:manualLayout>
                  <c:x val="-8.1519276637813914E-2"/>
                  <c:y val="-5.48738379101759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08D-4921-B996-ECA2556672CC}"/>
                </c:ext>
              </c:extLst>
            </c:dLbl>
            <c:dLbl>
              <c:idx val="22"/>
              <c:layout>
                <c:manualLayout>
                  <c:x val="-0.11927441897083511"/>
                  <c:y val="-1.2659856325288099E-2"/>
                </c:manualLayout>
              </c:layout>
              <c:tx>
                <c:rich>
                  <a:bodyPr/>
                  <a:lstStyle/>
                  <a:p>
                    <a:pPr>
                      <a:defRPr sz="1200" b="1">
                        <a:solidFill>
                          <a:schemeClr val="bg1"/>
                        </a:solidFill>
                      </a:defRPr>
                    </a:pPr>
                    <a:r>
                      <a:rPr lang="ar-KW" sz="1200">
                        <a:solidFill>
                          <a:schemeClr val="bg1"/>
                        </a:solidFill>
                      </a:rPr>
                      <a:t>أخرى
21.0%</a:t>
                    </a:r>
                    <a:endParaRPr lang="ar-KW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608D-4921-B996-ECA2556672CC}"/>
                </c:ext>
              </c:extLst>
            </c:dLbl>
            <c:dLbl>
              <c:idx val="23"/>
              <c:layout>
                <c:manualLayout>
                  <c:x val="-4.6847437455418911E-3"/>
                  <c:y val="0.100462148113838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08D-4921-B996-ECA2556672CC}"/>
                </c:ext>
              </c:extLst>
            </c:dLbl>
            <c:dLbl>
              <c:idx val="24"/>
              <c:layout>
                <c:manualLayout>
                  <c:x val="-9.5919885939341282E-2"/>
                  <c:y val="-1.9739934468975691E-3"/>
                </c:manualLayout>
              </c:layout>
              <c:tx>
                <c:rich>
                  <a:bodyPr/>
                  <a:lstStyle/>
                  <a:p>
                    <a:pPr>
                      <a:defRPr sz="1200" b="1">
                        <a:solidFill>
                          <a:schemeClr val="bg1"/>
                        </a:solidFill>
                      </a:defRPr>
                    </a:pPr>
                    <a:r>
                      <a:rPr lang="ar-KW" sz="1200" b="1">
                        <a:solidFill>
                          <a:schemeClr val="bg1"/>
                        </a:solidFill>
                      </a:rPr>
                      <a:t>أخرى</a:t>
                    </a:r>
                    <a:r>
                      <a:rPr lang="en-US" sz="1200" b="1">
                        <a:solidFill>
                          <a:schemeClr val="bg1"/>
                        </a:solidFill>
                      </a:rPr>
                      <a:t>
19.0%</a:t>
                    </a:r>
                    <a:endParaRPr lang="en-US" sz="1050" b="1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608D-4921-B996-ECA2556672C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'ج26 ش 18'!$V$46:$V$67</c:f>
              <c:strCache>
                <c:ptCount val="22"/>
                <c:pt idx="0">
                  <c:v>السودان</c:v>
                </c:pt>
                <c:pt idx="1">
                  <c:v>مصر</c:v>
                </c:pt>
                <c:pt idx="2">
                  <c:v>الإمارات</c:v>
                </c:pt>
                <c:pt idx="3">
                  <c:v>السعودية</c:v>
                </c:pt>
                <c:pt idx="4">
                  <c:v>الجزائر</c:v>
                </c:pt>
                <c:pt idx="5">
                  <c:v>ليبيا</c:v>
                </c:pt>
                <c:pt idx="6">
                  <c:v>سورية</c:v>
                </c:pt>
                <c:pt idx="7">
                  <c:v>الأردن</c:v>
                </c:pt>
                <c:pt idx="8">
                  <c:v>لبنان</c:v>
                </c:pt>
                <c:pt idx="9">
                  <c:v>الكويت</c:v>
                </c:pt>
                <c:pt idx="10">
                  <c:v>تونس</c:v>
                </c:pt>
                <c:pt idx="11">
                  <c:v>المغرب</c:v>
                </c:pt>
                <c:pt idx="12">
                  <c:v>البحرين</c:v>
                </c:pt>
                <c:pt idx="13">
                  <c:v>قطر</c:v>
                </c:pt>
                <c:pt idx="14">
                  <c:v>اليمن</c:v>
                </c:pt>
                <c:pt idx="15">
                  <c:v>العراق</c:v>
                </c:pt>
                <c:pt idx="16">
                  <c:v>سلطنة عمان</c:v>
                </c:pt>
                <c:pt idx="17">
                  <c:v>موريتانيا</c:v>
                </c:pt>
                <c:pt idx="18">
                  <c:v>اوروبا</c:v>
                </c:pt>
                <c:pt idx="19">
                  <c:v>آسيا</c:v>
                </c:pt>
                <c:pt idx="20">
                  <c:v>أفريقيا</c:v>
                </c:pt>
                <c:pt idx="21">
                  <c:v>دول أخرى</c:v>
                </c:pt>
              </c:strCache>
            </c:strRef>
          </c:cat>
          <c:val>
            <c:numRef>
              <c:f>'ج26 ش 18'!$W$46:$W$67</c:f>
              <c:numCache>
                <c:formatCode>#,##0</c:formatCode>
                <c:ptCount val="22"/>
                <c:pt idx="0">
                  <c:v>887897.40700000001</c:v>
                </c:pt>
                <c:pt idx="1">
                  <c:v>775735.37078289478</c:v>
                </c:pt>
                <c:pt idx="2">
                  <c:v>774582.51540163159</c:v>
                </c:pt>
                <c:pt idx="3">
                  <c:v>662050.71131578938</c:v>
                </c:pt>
                <c:pt idx="4">
                  <c:v>631244.04744801973</c:v>
                </c:pt>
                <c:pt idx="5">
                  <c:v>585843.85100000002</c:v>
                </c:pt>
                <c:pt idx="6">
                  <c:v>582243.80200000003</c:v>
                </c:pt>
                <c:pt idx="7">
                  <c:v>431884.02849434211</c:v>
                </c:pt>
                <c:pt idx="8">
                  <c:v>416314.53081907891</c:v>
                </c:pt>
                <c:pt idx="9">
                  <c:v>392411.44758131576</c:v>
                </c:pt>
                <c:pt idx="10">
                  <c:v>331952.76469721051</c:v>
                </c:pt>
                <c:pt idx="11">
                  <c:v>269856.32010197366</c:v>
                </c:pt>
                <c:pt idx="12">
                  <c:v>230818.77861184211</c:v>
                </c:pt>
                <c:pt idx="13">
                  <c:v>225264.09155709072</c:v>
                </c:pt>
                <c:pt idx="14">
                  <c:v>205818.46799999999</c:v>
                </c:pt>
                <c:pt idx="15">
                  <c:v>181792.4939836</c:v>
                </c:pt>
                <c:pt idx="16">
                  <c:v>152205.56443421054</c:v>
                </c:pt>
                <c:pt idx="17">
                  <c:v>7674.6319999999996</c:v>
                </c:pt>
                <c:pt idx="18">
                  <c:v>802753.91718704603</c:v>
                </c:pt>
                <c:pt idx="19">
                  <c:v>668924.51077368413</c:v>
                </c:pt>
                <c:pt idx="20">
                  <c:v>138796.65144078946</c:v>
                </c:pt>
                <c:pt idx="21">
                  <c:v>449450.59628548025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608D-4921-B996-ECA255667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24"/>
        <c:splitType val="pos"/>
        <c:splitPos val="4"/>
        <c:secondPieSize val="55"/>
        <c:serLines>
          <c:spPr>
            <a:ln w="38100">
              <a:solidFill>
                <a:schemeClr val="tx2">
                  <a:lumMod val="75000"/>
                </a:schemeClr>
              </a:solidFill>
            </a:ln>
          </c:spPr>
        </c:serLines>
      </c:ofPieChart>
      <c:spPr>
        <a:solidFill>
          <a:schemeClr val="bg2"/>
        </a:solidFill>
      </c:spPr>
    </c:plotArea>
    <c:plotVisOnly val="1"/>
    <c:dispBlanksAs val="gap"/>
    <c:showDLblsOverMax val="0"/>
  </c:chart>
  <c:spPr>
    <a:solidFill>
      <a:schemeClr val="bg2"/>
    </a:solidFill>
    <a:ln w="12700" cap="flat" cmpd="sng" algn="ctr">
      <a:noFill/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dhaman.net/wp-content/uploads/2021/07/bulletin-Q3-2023.pdf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6610350</xdr:colOff>
      <xdr:row>3</xdr:row>
      <xdr:rowOff>85725</xdr:rowOff>
    </xdr:from>
    <xdr:to>
      <xdr:col>2</xdr:col>
      <xdr:colOff>9810750</xdr:colOff>
      <xdr:row>11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A37B45-7D45-4E08-9175-1CF3F5095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828675"/>
          <a:ext cx="3200400" cy="2095500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1</xdr:row>
      <xdr:rowOff>28575</xdr:rowOff>
    </xdr:from>
    <xdr:to>
      <xdr:col>2</xdr:col>
      <xdr:colOff>2000249</xdr:colOff>
      <xdr:row>12</xdr:row>
      <xdr:rowOff>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6A4D04-2025-4699-B79B-C0E5ABBD1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200025"/>
          <a:ext cx="2200275" cy="300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213437</xdr:colOff>
      <xdr:row>0</xdr:row>
      <xdr:rowOff>29742</xdr:rowOff>
    </xdr:from>
    <xdr:to>
      <xdr:col>21</xdr:col>
      <xdr:colOff>600658</xdr:colOff>
      <xdr:row>1</xdr:row>
      <xdr:rowOff>174584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BD4A9D-B8D6-40F0-A5E8-7F6345FB7635}"/>
            </a:ext>
          </a:extLst>
        </xdr:cNvPr>
        <xdr:cNvSpPr/>
      </xdr:nvSpPr>
      <xdr:spPr>
        <a:xfrm>
          <a:off x="12481637" y="220242"/>
          <a:ext cx="387221" cy="535367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403937</xdr:colOff>
      <xdr:row>0</xdr:row>
      <xdr:rowOff>182142</xdr:rowOff>
    </xdr:from>
    <xdr:to>
      <xdr:col>24</xdr:col>
      <xdr:colOff>133933</xdr:colOff>
      <xdr:row>1</xdr:row>
      <xdr:rowOff>326984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5C50F8-AA1F-4D38-BFDA-43D77B218B7C}"/>
            </a:ext>
          </a:extLst>
        </xdr:cNvPr>
        <xdr:cNvSpPr/>
      </xdr:nvSpPr>
      <xdr:spPr>
        <a:xfrm>
          <a:off x="13424612" y="182142"/>
          <a:ext cx="387221" cy="497267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403937</xdr:colOff>
      <xdr:row>0</xdr:row>
      <xdr:rowOff>77472</xdr:rowOff>
    </xdr:from>
    <xdr:to>
      <xdr:col>23</xdr:col>
      <xdr:colOff>133933</xdr:colOff>
      <xdr:row>1</xdr:row>
      <xdr:rowOff>193739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6828F3-711A-43D8-8FB7-F4D2CCA12528}"/>
            </a:ext>
          </a:extLst>
        </xdr:cNvPr>
        <xdr:cNvSpPr/>
      </xdr:nvSpPr>
      <xdr:spPr>
        <a:xfrm>
          <a:off x="15780008" y="77472"/>
          <a:ext cx="337084" cy="377943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403937</xdr:colOff>
      <xdr:row>0</xdr:row>
      <xdr:rowOff>182142</xdr:rowOff>
    </xdr:from>
    <xdr:to>
      <xdr:col>12</xdr:col>
      <xdr:colOff>133933</xdr:colOff>
      <xdr:row>1</xdr:row>
      <xdr:rowOff>326984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E6346-FEC0-4337-A61E-3C2008039A3A}"/>
            </a:ext>
          </a:extLst>
        </xdr:cNvPr>
        <xdr:cNvSpPr/>
      </xdr:nvSpPr>
      <xdr:spPr>
        <a:xfrm>
          <a:off x="13424612" y="182142"/>
          <a:ext cx="387221" cy="497267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403937</xdr:colOff>
      <xdr:row>0</xdr:row>
      <xdr:rowOff>100831</xdr:rowOff>
    </xdr:from>
    <xdr:to>
      <xdr:col>12</xdr:col>
      <xdr:colOff>133933</xdr:colOff>
      <xdr:row>1</xdr:row>
      <xdr:rowOff>245673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007639-A5A6-4EC2-8094-5EB7F0F65472}"/>
            </a:ext>
          </a:extLst>
        </xdr:cNvPr>
        <xdr:cNvSpPr/>
      </xdr:nvSpPr>
      <xdr:spPr>
        <a:xfrm>
          <a:off x="11218297" y="100831"/>
          <a:ext cx="334020" cy="353927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403937</xdr:colOff>
      <xdr:row>0</xdr:row>
      <xdr:rowOff>182142</xdr:rowOff>
    </xdr:from>
    <xdr:to>
      <xdr:col>14</xdr:col>
      <xdr:colOff>133933</xdr:colOff>
      <xdr:row>1</xdr:row>
      <xdr:rowOff>326984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8EB18-2F0A-4C9E-8A6C-153A3C7E2AFA}"/>
            </a:ext>
          </a:extLst>
        </xdr:cNvPr>
        <xdr:cNvSpPr/>
      </xdr:nvSpPr>
      <xdr:spPr>
        <a:xfrm>
          <a:off x="13424612" y="182142"/>
          <a:ext cx="387221" cy="497267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16645</xdr:rowOff>
    </xdr:from>
    <xdr:to>
      <xdr:col>11</xdr:col>
      <xdr:colOff>7753</xdr:colOff>
      <xdr:row>65</xdr:row>
      <xdr:rowOff>93054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C3\CZE\REER\REERTOT99%20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2\gabajyan\My%20Documents\FSI_%20STA%20template_FSI_v3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hamannet.sharepoint.com/sites/Research/Shared%20Documents/Research/&#1575;&#1604;&#1575;&#1589;&#1583;&#1575;&#1585;&#1575;&#1578;/&#1575;&#1604;&#1601;&#1589;&#1604;&#1610;&#1577;/2023/Jul-Sep%202023/Data/Insurance%2023-%20Final%20Data/Dhaman-Data-2023.xlsx" TargetMode="External"/><Relationship Id="rId1" Type="http://schemas.openxmlformats.org/officeDocument/2006/relationships/externalLinkPath" Target="/sites/Research/Shared%20Documents/Research/&#1575;&#1604;&#1575;&#1589;&#1583;&#1575;&#1585;&#1575;&#1578;/&#1575;&#1604;&#1601;&#1589;&#1604;&#1610;&#1577;/2023/Jul-Sep%202023/Data/Insurance%2023-%20Final%20Data/Dhaman-Data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  <sheetName val="Interest Ra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1">
          <cell r="F1" t="str">
            <v>CPI111</v>
          </cell>
        </row>
        <row r="150">
          <cell r="AZ150" t="str">
            <v>REER</v>
          </cell>
        </row>
        <row r="151">
          <cell r="AZ151" t="str">
            <v>(CPI based)</v>
          </cell>
        </row>
        <row r="153">
          <cell r="AZ153" t="str">
            <v>reerc</v>
          </cell>
        </row>
        <row r="154">
          <cell r="AZ154">
            <v>1.009642963192813</v>
          </cell>
        </row>
        <row r="155">
          <cell r="AZ155">
            <v>0.90584955274081691</v>
          </cell>
        </row>
        <row r="156">
          <cell r="AZ156">
            <v>1.0486060074945365</v>
          </cell>
        </row>
        <row r="157">
          <cell r="AZ157">
            <v>1.0096271689377452</v>
          </cell>
        </row>
        <row r="158">
          <cell r="AZ158">
            <v>1.0162113742847021</v>
          </cell>
        </row>
        <row r="159">
          <cell r="AZ159">
            <v>1.0058013162293933</v>
          </cell>
        </row>
        <row r="160">
          <cell r="AZ160">
            <v>0.99825031296119759</v>
          </cell>
        </row>
        <row r="161">
          <cell r="AZ161">
            <v>0.90352240973764386</v>
          </cell>
        </row>
        <row r="162">
          <cell r="AZ162">
            <v>0.91320229072180292</v>
          </cell>
        </row>
        <row r="163">
          <cell r="AZ163">
            <v>0.74689509092898387</v>
          </cell>
        </row>
        <row r="164">
          <cell r="AZ164">
            <v>0.69176599641183467</v>
          </cell>
        </row>
        <row r="165">
          <cell r="AZ165">
            <v>0.63812772138269314</v>
          </cell>
        </row>
        <row r="166">
          <cell r="AZ166">
            <v>0.52270821897392594</v>
          </cell>
        </row>
        <row r="167">
          <cell r="AZ167">
            <v>0.47988117591450397</v>
          </cell>
        </row>
        <row r="168">
          <cell r="AZ168">
            <v>0.56039049020909004</v>
          </cell>
        </row>
        <row r="169">
          <cell r="AZ169">
            <v>0.54919522992492209</v>
          </cell>
        </row>
        <row r="170">
          <cell r="AZ170">
            <v>0.55724065940892986</v>
          </cell>
        </row>
        <row r="171">
          <cell r="AZ171">
            <v>0.55913778196545905</v>
          </cell>
        </row>
        <row r="172">
          <cell r="AZ172">
            <v>0.55047749176402194</v>
          </cell>
        </row>
        <row r="173">
          <cell r="AZ173">
            <v>0.50339852751922243</v>
          </cell>
        </row>
        <row r="174">
          <cell r="AZ174">
            <v>0.49966963053337499</v>
          </cell>
        </row>
        <row r="175">
          <cell r="AZ175">
            <v>0.53751826927998125</v>
          </cell>
        </row>
        <row r="176">
          <cell r="AZ176">
            <v>0.58819341531803637</v>
          </cell>
        </row>
        <row r="177">
          <cell r="AZ177">
            <v>0.54520374429306806</v>
          </cell>
        </row>
        <row r="178">
          <cell r="AZ178">
            <v>0.50191922404464284</v>
          </cell>
        </row>
        <row r="179">
          <cell r="AZ179">
            <v>0.47289124089802442</v>
          </cell>
        </row>
        <row r="180">
          <cell r="AZ180">
            <v>0.53779372040718754</v>
          </cell>
        </row>
        <row r="181">
          <cell r="AZ181">
            <v>0.52031027090067539</v>
          </cell>
        </row>
        <row r="182">
          <cell r="AZ182">
            <v>0.52875625203352927</v>
          </cell>
        </row>
        <row r="183">
          <cell r="AZ183">
            <v>0.51822981815012714</v>
          </cell>
        </row>
        <row r="184">
          <cell r="AZ184">
            <v>0.52196485425297834</v>
          </cell>
        </row>
        <row r="185">
          <cell r="AZ185">
            <v>0.46212444178161682</v>
          </cell>
        </row>
        <row r="186">
          <cell r="AZ186">
            <v>0.46461534940216043</v>
          </cell>
        </row>
        <row r="187">
          <cell r="AZ187">
            <v>0.51685485848213586</v>
          </cell>
        </row>
        <row r="188">
          <cell r="AZ188">
            <v>0.58733078310468356</v>
          </cell>
        </row>
        <row r="189">
          <cell r="AZ189">
            <v>0.54467255674537707</v>
          </cell>
        </row>
        <row r="190">
          <cell r="AZ190">
            <v>0.49491628187393039</v>
          </cell>
        </row>
        <row r="191">
          <cell r="AZ191">
            <v>0.47334006101170639</v>
          </cell>
        </row>
        <row r="192">
          <cell r="AZ192">
            <v>0.52731149208694328</v>
          </cell>
        </row>
        <row r="193">
          <cell r="AZ193">
            <v>0.50876388469734279</v>
          </cell>
        </row>
        <row r="194">
          <cell r="AZ194">
            <v>0.52822287627554354</v>
          </cell>
        </row>
        <row r="195">
          <cell r="AZ195">
            <v>0.52333103896538491</v>
          </cell>
        </row>
        <row r="196">
          <cell r="AZ196">
            <v>0.51958168623795009</v>
          </cell>
        </row>
        <row r="197">
          <cell r="AZ197">
            <v>0.48548465689332138</v>
          </cell>
        </row>
        <row r="198">
          <cell r="AZ198">
            <v>0.47719119328193266</v>
          </cell>
        </row>
        <row r="199">
          <cell r="AZ199">
            <v>0.52092006293441795</v>
          </cell>
        </row>
        <row r="200">
          <cell r="AZ200">
            <v>0.5901055816720554</v>
          </cell>
        </row>
        <row r="201">
          <cell r="AZ201">
            <v>0.54002173907925877</v>
          </cell>
        </row>
        <row r="202">
          <cell r="AZ202">
            <v>0.49219152015457668</v>
          </cell>
        </row>
        <row r="203">
          <cell r="AZ203">
            <v>0.46583880811168621</v>
          </cell>
        </row>
        <row r="204">
          <cell r="AZ204">
            <v>0.50706163561399498</v>
          </cell>
        </row>
        <row r="205">
          <cell r="AZ205">
            <v>0.49976394690650044</v>
          </cell>
        </row>
        <row r="206">
          <cell r="AZ206">
            <v>0.52513312910879206</v>
          </cell>
        </row>
        <row r="207">
          <cell r="AZ207">
            <v>0.51348097145076543</v>
          </cell>
        </row>
        <row r="208">
          <cell r="AZ208">
            <v>0.50145143880579912</v>
          </cell>
        </row>
        <row r="209">
          <cell r="AZ209">
            <v>0.47119476502599783</v>
          </cell>
        </row>
        <row r="210">
          <cell r="AZ210">
            <v>0.46201037289063729</v>
          </cell>
        </row>
      </sheetData>
      <sheetData sheetId="15">
        <row r="1">
          <cell r="O1" t="str">
            <v>Rprofit</v>
          </cell>
        </row>
      </sheetData>
      <sheetData sheetId="16"/>
      <sheetData sheetId="17"/>
      <sheetData sheetId="18"/>
      <sheetData sheetId="19">
        <row r="6">
          <cell r="H6" t="str">
            <v>Czech Republic: Real Effective Exchange Rate (based on CPI) , 1991-98</v>
          </cell>
        </row>
      </sheetData>
      <sheetData sheetId="20">
        <row r="2">
          <cell r="B2" t="str">
            <v>REER-CPI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INSTRUCTIONS"/>
      <sheetName val="InputBasics"/>
      <sheetName val="SR Table"/>
      <sheetName val="Panel Chart"/>
      <sheetName val="Panel Chart Data"/>
      <sheetName val="DMX_OUT"/>
      <sheetName val="FSI_IN"/>
      <sheetName val="LookUp"/>
    </sheetNames>
    <sheetDataSet>
      <sheetData sheetId="0" refreshError="1"/>
      <sheetData sheetId="1" refreshError="1"/>
      <sheetData sheetId="2">
        <row r="2">
          <cell r="C2" t="str">
            <v>West Bank and Gaza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E2" t="str">
            <v>United States</v>
          </cell>
          <cell r="F2" t="str">
            <v>Kosovo</v>
          </cell>
        </row>
        <row r="3">
          <cell r="E3" t="str">
            <v>Ecuador</v>
          </cell>
          <cell r="F3" t="str">
            <v>Montenegro</v>
          </cell>
        </row>
        <row r="4">
          <cell r="E4" t="str">
            <v>Micronesia</v>
          </cell>
          <cell r="F4" t="str">
            <v>Austria</v>
          </cell>
        </row>
        <row r="5">
          <cell r="E5" t="str">
            <v>Zimbabwe</v>
          </cell>
          <cell r="F5" t="str">
            <v>Belgium</v>
          </cell>
        </row>
        <row r="6">
          <cell r="E6" t="str">
            <v>West Bank and Gaza</v>
          </cell>
          <cell r="F6" t="str">
            <v>Cyprus</v>
          </cell>
        </row>
        <row r="7">
          <cell r="F7" t="str">
            <v>Estonia</v>
          </cell>
        </row>
        <row r="8">
          <cell r="F8" t="str">
            <v>Finland</v>
          </cell>
        </row>
        <row r="9">
          <cell r="F9" t="str">
            <v>France</v>
          </cell>
        </row>
        <row r="10">
          <cell r="F10" t="str">
            <v>Germany</v>
          </cell>
        </row>
        <row r="11">
          <cell r="F11" t="str">
            <v>Greece</v>
          </cell>
        </row>
        <row r="12">
          <cell r="F12" t="str">
            <v>Ireland</v>
          </cell>
        </row>
        <row r="13">
          <cell r="F13" t="str">
            <v>Italy</v>
          </cell>
        </row>
        <row r="14">
          <cell r="F14" t="str">
            <v>Latvia</v>
          </cell>
        </row>
        <row r="15">
          <cell r="F15" t="str">
            <v>Lithuania</v>
          </cell>
        </row>
        <row r="16">
          <cell r="F16" t="str">
            <v>Luxembourg</v>
          </cell>
        </row>
        <row r="17">
          <cell r="F17" t="str">
            <v>Malta</v>
          </cell>
        </row>
        <row r="18">
          <cell r="F18" t="str">
            <v>Netherlands</v>
          </cell>
        </row>
        <row r="19">
          <cell r="F19" t="str">
            <v>Portugal</v>
          </cell>
        </row>
        <row r="20">
          <cell r="F20" t="str">
            <v>Spain</v>
          </cell>
        </row>
        <row r="21">
          <cell r="F21" t="str">
            <v>Slovenia</v>
          </cell>
        </row>
        <row r="22">
          <cell r="F22" t="str">
            <v>Slovak Republic</v>
          </cell>
        </row>
        <row r="23">
          <cell r="F23" t="str">
            <v>San Marino</v>
          </cell>
        </row>
        <row r="24">
          <cell r="F24" t="str">
            <v>Euro Area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عمليات التأمين 2022"/>
      <sheetName val="جدول 2"/>
      <sheetName val="جدول 3"/>
      <sheetName val="جدول 4"/>
      <sheetName val="الالتزامات القائمة"/>
      <sheetName val="الدول المصدرة المستفيدة"/>
      <sheetName val="الدول المضيفة المستوردة"/>
      <sheetName val="العقود السارية والالتزامات القا"/>
      <sheetName val="Dhaman's Operations 2008-22"/>
      <sheetName val="Dhaman's Operations 2010-2022"/>
      <sheetName val="Dhaman's Operations as exporter"/>
      <sheetName val="ج26 ش 18"/>
      <sheetName val="Dhaman's Operations as importer"/>
      <sheetName val="Outstading Commitments"/>
      <sheetName val=" Dhaman 1975-2022"/>
      <sheetName val="Sectoral Distribution  "/>
      <sheetName val="العمليات القائمة العقود السارية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>
        <row r="4">
          <cell r="C4">
            <v>2022</v>
          </cell>
          <cell r="D4">
            <v>2021</v>
          </cell>
          <cell r="E4">
            <v>2020</v>
          </cell>
          <cell r="F4">
            <v>2019</v>
          </cell>
          <cell r="G4">
            <v>2018</v>
          </cell>
          <cell r="H4">
            <v>2017</v>
          </cell>
          <cell r="I4">
            <v>2016</v>
          </cell>
          <cell r="J4">
            <v>2015</v>
          </cell>
          <cell r="K4">
            <v>2014</v>
          </cell>
          <cell r="L4">
            <v>2013</v>
          </cell>
          <cell r="M4">
            <v>2012</v>
          </cell>
          <cell r="N4">
            <v>2011</v>
          </cell>
          <cell r="O4">
            <v>2010</v>
          </cell>
          <cell r="P4">
            <v>2009</v>
          </cell>
          <cell r="Q4">
            <v>2008</v>
          </cell>
        </row>
        <row r="5">
          <cell r="C5">
            <v>2812.3142950000001</v>
          </cell>
          <cell r="D5">
            <v>1949.526621</v>
          </cell>
          <cell r="E5">
            <v>1296.54</v>
          </cell>
          <cell r="F5">
            <v>1723.0396720000001</v>
          </cell>
          <cell r="G5">
            <v>1466.483866</v>
          </cell>
          <cell r="H5">
            <v>1176.99</v>
          </cell>
          <cell r="I5">
            <v>1145.5740960000001</v>
          </cell>
          <cell r="J5">
            <v>970.43100000000004</v>
          </cell>
          <cell r="K5">
            <v>888.95</v>
          </cell>
          <cell r="L5">
            <v>1276.9258559999998</v>
          </cell>
          <cell r="M5">
            <v>1528.0620260000001</v>
          </cell>
          <cell r="N5">
            <v>1138.6394210000001</v>
          </cell>
          <cell r="O5">
            <v>768.11</v>
          </cell>
          <cell r="P5">
            <v>589.62</v>
          </cell>
          <cell r="Q5">
            <v>626.4</v>
          </cell>
          <cell r="T5" t="str">
            <v xml:space="preserve">تأمين ائتمان الصادرات
Export Credit Insurance </v>
          </cell>
          <cell r="U5">
            <v>0.94537093716786491</v>
          </cell>
        </row>
        <row r="6">
          <cell r="C6">
            <v>162.51197099999999</v>
          </cell>
          <cell r="D6">
            <v>120.63658</v>
          </cell>
          <cell r="E6">
            <v>120.64</v>
          </cell>
          <cell r="F6">
            <v>110.896777</v>
          </cell>
          <cell r="G6">
            <v>175.22967199999999</v>
          </cell>
          <cell r="H6">
            <v>226.590538541</v>
          </cell>
          <cell r="I6">
            <v>179.56</v>
          </cell>
          <cell r="J6">
            <v>156.62899999999999</v>
          </cell>
          <cell r="K6">
            <v>198.63</v>
          </cell>
          <cell r="L6">
            <v>233.12687299999999</v>
          </cell>
          <cell r="M6">
            <v>195.34261100000001</v>
          </cell>
          <cell r="N6">
            <v>302.17920900000001</v>
          </cell>
          <cell r="O6">
            <v>429.27</v>
          </cell>
          <cell r="P6">
            <v>111.25</v>
          </cell>
          <cell r="Q6">
            <v>393.32</v>
          </cell>
          <cell r="T6" t="str">
            <v>ضمان الاستثمار
Investment Insurance</v>
          </cell>
          <cell r="U6">
            <v>5.4629062832135145E-2</v>
          </cell>
        </row>
      </sheetData>
      <sheetData sheetId="9" refreshError="1"/>
      <sheetData sheetId="10">
        <row r="23">
          <cell r="X23" t="str">
            <v xml:space="preserve">القيمة 
(مليون دولار)
Value
(US$ m) </v>
          </cell>
          <cell r="Y23" t="str">
            <v>االحصة من الإجمالي
Share of Total</v>
          </cell>
        </row>
        <row r="24">
          <cell r="C24" t="str">
            <v>Kuwait
الكويت</v>
          </cell>
          <cell r="X24">
            <v>1199.4962243524699</v>
          </cell>
          <cell r="Y24">
            <v>0.4032155552045294</v>
          </cell>
        </row>
        <row r="25">
          <cell r="C25" t="str">
            <v>UAE
الإمارات</v>
          </cell>
          <cell r="X25">
            <v>547.52071726475208</v>
          </cell>
          <cell r="Y25">
            <v>0.18405132547796718</v>
          </cell>
        </row>
        <row r="26">
          <cell r="C26" t="str">
            <v>Tunisia
تونس</v>
          </cell>
          <cell r="X26">
            <v>116.527096487374</v>
          </cell>
          <cell r="Y26">
            <v>3.9171059443636608E-2</v>
          </cell>
        </row>
        <row r="27">
          <cell r="C27" t="str">
            <v>Saudi Arabia
السعودية</v>
          </cell>
          <cell r="X27">
            <v>109.59876048249599</v>
          </cell>
          <cell r="Y27">
            <v>3.6842070996542076E-2</v>
          </cell>
        </row>
        <row r="28">
          <cell r="C28" t="str">
            <v>Algeria/الجزائر</v>
          </cell>
          <cell r="X28">
            <v>107.485502244511</v>
          </cell>
          <cell r="Y28">
            <v>3.6131690608158899E-2</v>
          </cell>
        </row>
        <row r="29">
          <cell r="C29" t="str">
            <v>Rest of Arab Countries
باقي الدول العربية</v>
          </cell>
          <cell r="X29">
            <v>177.97280530355056</v>
          </cell>
          <cell r="Y29">
            <v>5.982628543955449E-2</v>
          </cell>
        </row>
        <row r="30">
          <cell r="C30" t="str">
            <v>Foreign companies, Arab banks and other countries
شركات أجنبية وبنوك عربية و دول أخرى</v>
          </cell>
          <cell r="X30">
            <v>716.22515954309051</v>
          </cell>
          <cell r="Y30">
            <v>0.24076201282961149</v>
          </cell>
        </row>
      </sheetData>
      <sheetData sheetId="11"/>
      <sheetData sheetId="12">
        <row r="37">
          <cell r="C37" t="str">
            <v>Jordan/الأردن</v>
          </cell>
          <cell r="D37">
            <v>0.13329294419079862</v>
          </cell>
        </row>
        <row r="38">
          <cell r="C38" t="str">
            <v>Tunisia/تونس</v>
          </cell>
          <cell r="D38">
            <v>0.12453600744231523</v>
          </cell>
        </row>
        <row r="39">
          <cell r="C39" t="str">
            <v>Oman/سلطنة عمان</v>
          </cell>
          <cell r="D39">
            <v>6.0637146184435158E-2</v>
          </cell>
        </row>
        <row r="40">
          <cell r="C40" t="str">
            <v>Algeria/الجزائر</v>
          </cell>
          <cell r="D40">
            <v>5.4588713915791329E-2</v>
          </cell>
        </row>
        <row r="41">
          <cell r="C41" t="str">
            <v>Egypt/مصر</v>
          </cell>
          <cell r="D41">
            <v>5.3608928236663134E-2</v>
          </cell>
        </row>
        <row r="42">
          <cell r="C42" t="str">
            <v xml:space="preserve">Other Arab Countries/دول عربية أخرى </v>
          </cell>
          <cell r="D42">
            <v>0.16462307628816419</v>
          </cell>
        </row>
        <row r="43">
          <cell r="C43" t="str">
            <v xml:space="preserve">Non-Arab countries/دول غير عربية </v>
          </cell>
          <cell r="D43">
            <v>0.4087131837418323</v>
          </cell>
        </row>
      </sheetData>
      <sheetData sheetId="13">
        <row r="38">
          <cell r="C38" t="str">
            <v>Egypt/مصر</v>
          </cell>
          <cell r="D38">
            <v>0.14699867042293888</v>
          </cell>
        </row>
        <row r="39">
          <cell r="C39" t="str">
            <v>Oman/سلطنة عمان</v>
          </cell>
          <cell r="D39">
            <v>0.13708969434162743</v>
          </cell>
        </row>
        <row r="40">
          <cell r="C40" t="str">
            <v>Morocco/المغرب</v>
          </cell>
          <cell r="D40">
            <v>0.11585410343933512</v>
          </cell>
        </row>
        <row r="41">
          <cell r="C41" t="str">
            <v>Iraq/العراق</v>
          </cell>
          <cell r="D41">
            <v>9.003234395802194E-2</v>
          </cell>
        </row>
        <row r="42">
          <cell r="C42" t="str">
            <v>Jordan/الأردن</v>
          </cell>
          <cell r="D42">
            <v>8.2870425304628959E-2</v>
          </cell>
        </row>
        <row r="43">
          <cell r="C43" t="str">
            <v>Tunisia/تونس</v>
          </cell>
          <cell r="D43">
            <v>7.6941141986503092E-2</v>
          </cell>
        </row>
        <row r="44">
          <cell r="C44" t="str">
            <v>Saudi Arabia/السعودية</v>
          </cell>
          <cell r="D44">
            <v>4.4301948397383648E-2</v>
          </cell>
        </row>
        <row r="45">
          <cell r="C45" t="str">
            <v>Other Arab Countries/ دول عربية أخرى</v>
          </cell>
          <cell r="D45">
            <v>0.12663333027784518</v>
          </cell>
        </row>
        <row r="46">
          <cell r="C46" t="str">
            <v>Non-Arab Countries/الدول غير العربية</v>
          </cell>
          <cell r="D46">
            <v>0.17927834187171571</v>
          </cell>
        </row>
      </sheetData>
      <sheetData sheetId="14">
        <row r="8">
          <cell r="L8" t="str">
            <v>Kuwait/الكويت</v>
          </cell>
          <cell r="N8">
            <v>0.16259383761829196</v>
          </cell>
          <cell r="O8">
            <v>0.12981054251992868</v>
          </cell>
        </row>
        <row r="9">
          <cell r="L9" t="str">
            <v>Saudi Arabia/السعودية</v>
          </cell>
          <cell r="N9">
            <v>0.15359111388212196</v>
          </cell>
          <cell r="O9">
            <v>0.12262301026490678</v>
          </cell>
        </row>
        <row r="10">
          <cell r="L10" t="str">
            <v>UAE/الإمارات</v>
          </cell>
          <cell r="N10">
            <v>0.11435273488129379</v>
          </cell>
          <cell r="O10">
            <v>9.1296144866368126E-2</v>
          </cell>
        </row>
        <row r="11">
          <cell r="L11" t="str">
            <v>Tunisia/تونس</v>
          </cell>
          <cell r="N11">
            <v>8.143522853850009E-2</v>
          </cell>
          <cell r="O11">
            <v>6.5015694024235335E-2</v>
          </cell>
        </row>
        <row r="12">
          <cell r="L12" t="str">
            <v>Algeria/الجزائر</v>
          </cell>
          <cell r="N12">
            <v>7.766984521368045E-2</v>
          </cell>
          <cell r="O12">
            <v>6.2009513351276413E-2</v>
          </cell>
        </row>
        <row r="13">
          <cell r="L13" t="str">
            <v>Lebanon/لبنان</v>
          </cell>
          <cell r="N13">
            <v>6.765895105807504E-2</v>
          </cell>
          <cell r="O13">
            <v>5.4017084975857318E-2</v>
          </cell>
        </row>
        <row r="14">
          <cell r="L14" t="str">
            <v>Egypt/مصر</v>
          </cell>
          <cell r="N14">
            <v>6.321010888349593E-2</v>
          </cell>
          <cell r="O14">
            <v>5.0465249157679401E-2</v>
          </cell>
        </row>
        <row r="15">
          <cell r="L15" t="str">
            <v>Jordan/الأردن</v>
          </cell>
          <cell r="N15">
            <v>6.2440524529994768E-2</v>
          </cell>
          <cell r="O15">
            <v>4.985083372898793E-2</v>
          </cell>
        </row>
        <row r="16">
          <cell r="L16" t="str">
            <v>Sudan/السودان</v>
          </cell>
          <cell r="N16">
            <v>4.4245843741228627E-2</v>
          </cell>
          <cell r="O16">
            <v>3.5324690433745698E-2</v>
          </cell>
        </row>
        <row r="17">
          <cell r="L17" t="str">
            <v>Others/أخرى</v>
          </cell>
          <cell r="N17">
            <v>0.17280181165331732</v>
          </cell>
          <cell r="O17">
            <v>0.13796031416519128</v>
          </cell>
        </row>
      </sheetData>
      <sheetData sheetId="15">
        <row r="3">
          <cell r="B3" t="str">
            <v>الصناعات الكيميائية
Chemical industries</v>
          </cell>
          <cell r="C3">
            <v>38.6</v>
          </cell>
        </row>
        <row r="4">
          <cell r="B4" t="str">
            <v>النفط ومشتقاته والغاز 
Oil, its derivatives and gas</v>
          </cell>
          <cell r="C4">
            <v>31.3</v>
          </cell>
        </row>
        <row r="5">
          <cell r="B5" t="str">
            <v>قطاع الخدمات
Services sector</v>
          </cell>
          <cell r="C5">
            <v>19.7</v>
          </cell>
        </row>
        <row r="6">
          <cell r="B6" t="str">
            <v>المنتجات النباتية/Vegetable products</v>
          </cell>
          <cell r="C6">
            <v>4.4000000000000004</v>
          </cell>
        </row>
        <row r="7">
          <cell r="B7" t="str">
            <v>الآلات والأجهزة الكهربائية/Electrical equipment and appliances</v>
          </cell>
          <cell r="C7">
            <v>2.5</v>
          </cell>
        </row>
        <row r="8">
          <cell r="B8" t="str">
            <v>مطاط ولدائن/Rubber and plastics</v>
          </cell>
          <cell r="C8">
            <v>1.6</v>
          </cell>
        </row>
        <row r="9">
          <cell r="B9" t="str">
            <v>الخشب ومصنوعاته/Wood and its manufactures</v>
          </cell>
          <cell r="C9">
            <v>1.3</v>
          </cell>
        </row>
        <row r="10">
          <cell r="B10" t="str">
            <v>منتجات الصناعات الغذائية/Food industry products</v>
          </cell>
          <cell r="C10">
            <v>0.6</v>
          </cell>
        </row>
      </sheetData>
      <sheetData sheetId="16">
        <row r="42">
          <cell r="B42" t="str">
            <v>Egypt/مصر</v>
          </cell>
          <cell r="C42">
            <v>0.1469986703172465</v>
          </cell>
        </row>
        <row r="43">
          <cell r="B43" t="str">
            <v>Oman/سلطنة عمان</v>
          </cell>
          <cell r="C43">
            <v>0.13708969424305967</v>
          </cell>
        </row>
        <row r="44">
          <cell r="B44" t="str">
            <v>Morocco/المغرب</v>
          </cell>
          <cell r="C44">
            <v>0.11585410335603577</v>
          </cell>
        </row>
        <row r="45">
          <cell r="B45" t="str">
            <v>Iraq/العراق</v>
          </cell>
          <cell r="C45">
            <v>9.00323438932885E-2</v>
          </cell>
        </row>
        <row r="46">
          <cell r="B46" t="str">
            <v>Jordan/الأردن</v>
          </cell>
          <cell r="C46">
            <v>8.287042524504494E-2</v>
          </cell>
        </row>
        <row r="47">
          <cell r="B47" t="str">
            <v>Tunisia/تونس</v>
          </cell>
          <cell r="C47">
            <v>7.6941141931182247E-2</v>
          </cell>
        </row>
        <row r="48">
          <cell r="B48" t="str">
            <v>Saudi Arabia/السعودية</v>
          </cell>
          <cell r="C48">
            <v>4.4301948365530454E-2</v>
          </cell>
        </row>
        <row r="49">
          <cell r="B49" t="str">
            <v>Other Arab Countries/ دول عربية أخرى</v>
          </cell>
          <cell r="C49">
            <v>0.12663333090579776</v>
          </cell>
        </row>
        <row r="50">
          <cell r="B50" t="str">
            <v>Non-Arab countries/الدول غير العربية</v>
          </cell>
          <cell r="C50">
            <v>0.17927834174281421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haman.net/wp-content/uploads/2021/07/bulletin-Q3-2023.pdf" TargetMode="External"/><Relationship Id="rId1" Type="http://schemas.openxmlformats.org/officeDocument/2006/relationships/hyperlink" Target="https://www.dhaman.net/wp-content/uploads/2021/07/bulletin-Q3-20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AD31-3052-4798-AFC8-7C8C7BAA917C}">
  <sheetPr>
    <tabColor rgb="FFFFC000"/>
  </sheetPr>
  <dimension ref="A3:U41"/>
  <sheetViews>
    <sheetView showGridLines="0" topLeftCell="B1" workbookViewId="0">
      <selection activeCell="J7" sqref="J7"/>
    </sheetView>
  </sheetViews>
  <sheetFormatPr defaultRowHeight="12.75" x14ac:dyDescent="0.2"/>
  <cols>
    <col min="1" max="1" width="3.7109375" style="55" hidden="1" customWidth="1"/>
    <col min="2" max="2" width="71.7109375" style="55" customWidth="1"/>
    <col min="3" max="3" width="70.140625" style="55" customWidth="1"/>
    <col min="4" max="7" width="9.140625" style="55"/>
    <col min="8" max="8" width="24.140625" style="55" customWidth="1"/>
    <col min="9" max="16" width="9.140625" style="55"/>
    <col min="17" max="18" width="9.140625" style="55" customWidth="1"/>
    <col min="19" max="19" width="5" style="55" customWidth="1"/>
    <col min="20" max="21" width="9.140625" style="55" hidden="1" customWidth="1"/>
    <col min="22" max="22" width="14.7109375" style="55" customWidth="1"/>
    <col min="23" max="16384" width="9.140625" style="55"/>
  </cols>
  <sheetData>
    <row r="3" spans="1:14" ht="13.5" thickBot="1" x14ac:dyDescent="0.25"/>
    <row r="4" spans="1:14" ht="36" customHeight="1" x14ac:dyDescent="0.3">
      <c r="B4" s="279" t="s">
        <v>193</v>
      </c>
      <c r="C4" s="27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29.25" customHeight="1" thickBot="1" x14ac:dyDescent="0.35">
      <c r="B5" s="280" t="s">
        <v>194</v>
      </c>
      <c r="C5" s="281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5.25" customHeight="1" thickBot="1" x14ac:dyDescent="0.3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288" customHeight="1" x14ac:dyDescent="0.2">
      <c r="B7" s="278" t="s">
        <v>196</v>
      </c>
      <c r="C7" s="276" t="s">
        <v>197</v>
      </c>
    </row>
    <row r="8" spans="1:14" ht="26.25" customHeight="1" thickBot="1" x14ac:dyDescent="0.25">
      <c r="B8" s="275" t="s">
        <v>195</v>
      </c>
      <c r="C8" s="275" t="s">
        <v>195</v>
      </c>
    </row>
    <row r="9" spans="1:14" ht="15" x14ac:dyDescent="0.25">
      <c r="C9" s="58"/>
    </row>
    <row r="10" spans="1:14" ht="15" x14ac:dyDescent="0.25">
      <c r="C10" s="58"/>
    </row>
    <row r="11" spans="1:14" ht="15" x14ac:dyDescent="0.25">
      <c r="C11" s="58"/>
    </row>
    <row r="12" spans="1:14" ht="15" x14ac:dyDescent="0.25">
      <c r="C12" s="58"/>
    </row>
    <row r="13" spans="1:14" ht="15" x14ac:dyDescent="0.25">
      <c r="C13" s="58"/>
    </row>
    <row r="14" spans="1:14" ht="15" x14ac:dyDescent="0.25">
      <c r="C14" s="58"/>
    </row>
    <row r="15" spans="1:14" ht="15" x14ac:dyDescent="0.25">
      <c r="C15" s="58"/>
    </row>
    <row r="16" spans="1:14" ht="15" x14ac:dyDescent="0.25">
      <c r="C16" s="58"/>
    </row>
    <row r="17" spans="3:3" ht="15" x14ac:dyDescent="0.25">
      <c r="C17" s="58"/>
    </row>
    <row r="18" spans="3:3" ht="15" x14ac:dyDescent="0.25">
      <c r="C18" s="58"/>
    </row>
    <row r="19" spans="3:3" ht="15" x14ac:dyDescent="0.25">
      <c r="C19" s="58"/>
    </row>
    <row r="20" spans="3:3" ht="15" x14ac:dyDescent="0.25">
      <c r="C20" s="58"/>
    </row>
    <row r="21" spans="3:3" ht="15" x14ac:dyDescent="0.25">
      <c r="C21" s="58"/>
    </row>
    <row r="22" spans="3:3" ht="15" x14ac:dyDescent="0.25">
      <c r="C22" s="58"/>
    </row>
    <row r="23" spans="3:3" ht="15" x14ac:dyDescent="0.25">
      <c r="C23" s="58"/>
    </row>
    <row r="24" spans="3:3" ht="15" x14ac:dyDescent="0.25">
      <c r="C24" s="58"/>
    </row>
    <row r="25" spans="3:3" ht="15" x14ac:dyDescent="0.25">
      <c r="C25" s="58"/>
    </row>
    <row r="26" spans="3:3" ht="15" x14ac:dyDescent="0.25">
      <c r="C26" s="58"/>
    </row>
    <row r="27" spans="3:3" ht="15" x14ac:dyDescent="0.25">
      <c r="C27" s="58"/>
    </row>
    <row r="28" spans="3:3" ht="15" x14ac:dyDescent="0.25">
      <c r="C28" s="58"/>
    </row>
    <row r="29" spans="3:3" ht="15" x14ac:dyDescent="0.25">
      <c r="C29" s="58"/>
    </row>
    <row r="30" spans="3:3" ht="15" x14ac:dyDescent="0.25">
      <c r="C30" s="58"/>
    </row>
    <row r="31" spans="3:3" ht="15" x14ac:dyDescent="0.25">
      <c r="C31" s="58"/>
    </row>
    <row r="32" spans="3:3" ht="15" x14ac:dyDescent="0.25">
      <c r="C32" s="58"/>
    </row>
    <row r="33" spans="3:3" ht="15" x14ac:dyDescent="0.25">
      <c r="C33" s="58"/>
    </row>
    <row r="34" spans="3:3" ht="15" x14ac:dyDescent="0.25">
      <c r="C34" s="58"/>
    </row>
    <row r="35" spans="3:3" ht="15" x14ac:dyDescent="0.25">
      <c r="C35" s="58"/>
    </row>
    <row r="36" spans="3:3" ht="15" x14ac:dyDescent="0.25">
      <c r="C36" s="58"/>
    </row>
    <row r="37" spans="3:3" ht="15" x14ac:dyDescent="0.25">
      <c r="C37" s="58"/>
    </row>
    <row r="38" spans="3:3" ht="15" x14ac:dyDescent="0.25">
      <c r="C38" s="58"/>
    </row>
    <row r="39" spans="3:3" ht="15" x14ac:dyDescent="0.25">
      <c r="C39" s="58"/>
    </row>
    <row r="40" spans="3:3" ht="15" x14ac:dyDescent="0.25">
      <c r="C40" s="58"/>
    </row>
    <row r="41" spans="3:3" ht="15" x14ac:dyDescent="0.25">
      <c r="C41" s="58"/>
    </row>
  </sheetData>
  <mergeCells count="2">
    <mergeCell ref="B4:C4"/>
    <mergeCell ref="B5:C5"/>
  </mergeCells>
  <hyperlinks>
    <hyperlink ref="C8" r:id="rId1" xr:uid="{13912328-6D8E-4A84-BA96-8D31BD40FB3A}"/>
    <hyperlink ref="B8" r:id="rId2" xr:uid="{762AF778-BB1A-471A-9832-4A1E4B5AFE14}"/>
  </hyperlinks>
  <printOptions horizontalCentered="1" verticalCentered="1"/>
  <pageMargins left="0" right="0" top="0" bottom="0" header="0" footer="0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D3DF-89A1-4D8D-A953-150FE6F146EC}">
  <sheetPr>
    <tabColor rgb="FFFFCB25"/>
  </sheetPr>
  <dimension ref="A1:U19"/>
  <sheetViews>
    <sheetView showGridLines="0" tabSelected="1" topLeftCell="B1" zoomScaleNormal="100" workbookViewId="0">
      <selection activeCell="I9" sqref="I9"/>
    </sheetView>
  </sheetViews>
  <sheetFormatPr defaultRowHeight="12.75" x14ac:dyDescent="0.2"/>
  <cols>
    <col min="1" max="1" width="3.7109375" style="55" hidden="1" customWidth="1"/>
    <col min="2" max="2" width="3.5703125" style="55" customWidth="1"/>
    <col min="3" max="3" width="148.7109375" style="55" customWidth="1"/>
    <col min="4" max="7" width="9.140625" style="55"/>
    <col min="8" max="8" width="24.140625" style="55" customWidth="1"/>
    <col min="9" max="16" width="9.140625" style="55"/>
    <col min="17" max="18" width="9.140625" style="55" customWidth="1"/>
    <col min="19" max="19" width="5" style="55" customWidth="1"/>
    <col min="20" max="21" width="9.140625" style="55" hidden="1" customWidth="1"/>
    <col min="22" max="22" width="14.7109375" style="55" customWidth="1"/>
    <col min="23" max="16384" width="9.140625" style="55"/>
  </cols>
  <sheetData>
    <row r="1" spans="1:14" ht="13.5" thickBot="1" x14ac:dyDescent="0.25"/>
    <row r="2" spans="1:14" ht="22.5" x14ac:dyDescent="0.3">
      <c r="B2" s="59"/>
      <c r="C2" s="268" t="s">
        <v>193</v>
      </c>
    </row>
    <row r="3" spans="1:14" ht="22.5" x14ac:dyDescent="0.3">
      <c r="B3" s="60"/>
      <c r="C3" s="269" t="s">
        <v>194</v>
      </c>
    </row>
    <row r="4" spans="1:14" ht="30" x14ac:dyDescent="0.25">
      <c r="B4" s="60"/>
      <c r="C4" s="274" t="s">
        <v>192</v>
      </c>
    </row>
    <row r="5" spans="1:14" x14ac:dyDescent="0.2">
      <c r="B5" s="60"/>
      <c r="C5" s="265"/>
    </row>
    <row r="6" spans="1:14" x14ac:dyDescent="0.2">
      <c r="B6" s="60"/>
      <c r="C6" s="265"/>
    </row>
    <row r="7" spans="1:14" ht="22.5" x14ac:dyDescent="0.3">
      <c r="B7" s="60"/>
      <c r="C7" s="266"/>
    </row>
    <row r="8" spans="1:14" ht="25.5" x14ac:dyDescent="0.35">
      <c r="B8" s="60"/>
      <c r="C8" s="267" t="s">
        <v>118</v>
      </c>
    </row>
    <row r="9" spans="1:14" ht="25.5" x14ac:dyDescent="0.35">
      <c r="B9" s="60"/>
      <c r="C9" s="267" t="s">
        <v>119</v>
      </c>
    </row>
    <row r="10" spans="1:14" x14ac:dyDescent="0.2">
      <c r="B10" s="60"/>
      <c r="C10" s="265"/>
    </row>
    <row r="11" spans="1:14" x14ac:dyDescent="0.2">
      <c r="B11" s="60"/>
      <c r="C11" s="265"/>
    </row>
    <row r="12" spans="1:14" ht="39.75" customHeight="1" x14ac:dyDescent="0.2">
      <c r="B12" s="60"/>
      <c r="C12" s="265"/>
    </row>
    <row r="13" spans="1:14" s="63" customFormat="1" ht="34.5" customHeight="1" x14ac:dyDescent="0.25">
      <c r="A13" s="61"/>
      <c r="B13" s="270">
        <v>1</v>
      </c>
      <c r="C13" s="272" t="s">
        <v>186</v>
      </c>
      <c r="D13" s="61"/>
      <c r="E13" s="61"/>
      <c r="F13" s="61"/>
      <c r="G13" s="62"/>
      <c r="H13" s="62"/>
      <c r="I13" s="62"/>
      <c r="J13" s="62"/>
      <c r="K13" s="62"/>
      <c r="L13" s="62"/>
      <c r="M13" s="62"/>
      <c r="N13" s="62"/>
    </row>
    <row r="14" spans="1:14" s="63" customFormat="1" ht="34.5" customHeight="1" x14ac:dyDescent="0.25">
      <c r="A14" s="61"/>
      <c r="B14" s="270">
        <v>2</v>
      </c>
      <c r="C14" s="272" t="s">
        <v>187</v>
      </c>
      <c r="D14" s="61"/>
      <c r="E14" s="61"/>
      <c r="F14" s="61"/>
      <c r="G14" s="62"/>
      <c r="H14" s="62"/>
      <c r="I14" s="62"/>
      <c r="J14" s="62"/>
      <c r="K14" s="62"/>
      <c r="L14" s="62"/>
      <c r="M14" s="62"/>
      <c r="N14" s="62"/>
    </row>
    <row r="15" spans="1:14" s="63" customFormat="1" ht="34.5" customHeight="1" x14ac:dyDescent="0.25">
      <c r="A15" s="61"/>
      <c r="B15" s="270">
        <v>3</v>
      </c>
      <c r="C15" s="272" t="s">
        <v>188</v>
      </c>
      <c r="D15" s="61"/>
      <c r="E15" s="61"/>
      <c r="F15" s="61"/>
      <c r="G15" s="62"/>
      <c r="H15" s="62"/>
      <c r="I15" s="62"/>
      <c r="J15" s="62"/>
      <c r="K15" s="62"/>
      <c r="L15" s="62"/>
      <c r="M15" s="62"/>
      <c r="N15" s="62"/>
    </row>
    <row r="16" spans="1:14" s="63" customFormat="1" ht="34.5" customHeight="1" x14ac:dyDescent="0.25">
      <c r="A16" s="61"/>
      <c r="B16" s="270">
        <v>4</v>
      </c>
      <c r="C16" s="272" t="s">
        <v>190</v>
      </c>
      <c r="D16" s="61"/>
      <c r="E16" s="61"/>
      <c r="F16" s="61"/>
      <c r="G16" s="62"/>
      <c r="H16" s="62"/>
      <c r="I16" s="62"/>
      <c r="J16" s="62"/>
      <c r="K16" s="62"/>
      <c r="L16" s="62"/>
      <c r="M16" s="62"/>
      <c r="N16" s="62"/>
    </row>
    <row r="17" spans="1:14" s="63" customFormat="1" ht="34.5" customHeight="1" x14ac:dyDescent="0.25">
      <c r="A17" s="61"/>
      <c r="B17" s="270">
        <v>5</v>
      </c>
      <c r="C17" s="272" t="s">
        <v>191</v>
      </c>
      <c r="D17" s="61"/>
      <c r="E17" s="61"/>
      <c r="F17" s="61"/>
      <c r="G17" s="62"/>
      <c r="H17" s="62"/>
      <c r="I17" s="62"/>
      <c r="J17" s="62"/>
      <c r="K17" s="62"/>
      <c r="L17" s="62"/>
      <c r="M17" s="62"/>
      <c r="N17" s="62"/>
    </row>
    <row r="18" spans="1:14" s="63" customFormat="1" ht="34.5" customHeight="1" thickBot="1" x14ac:dyDescent="0.3">
      <c r="A18" s="61"/>
      <c r="B18" s="271">
        <v>6</v>
      </c>
      <c r="C18" s="273" t="s">
        <v>189</v>
      </c>
      <c r="D18" s="61"/>
      <c r="E18" s="61"/>
      <c r="F18" s="61"/>
      <c r="G18" s="62"/>
      <c r="H18" s="62"/>
      <c r="I18" s="62"/>
      <c r="J18" s="62"/>
      <c r="K18" s="62"/>
      <c r="L18" s="62"/>
      <c r="M18" s="62"/>
      <c r="N18" s="62"/>
    </row>
    <row r="19" spans="1:14" x14ac:dyDescent="0.2">
      <c r="C19" s="64"/>
    </row>
  </sheetData>
  <hyperlinks>
    <hyperlink ref="C13" location="'Dhaman''s Operations 2008-22'!A1" display="Dhaman’s Operations 2008-2021 / تطور حجم عمليات المؤسسة 2008-2021" xr:uid="{9DA6DF48-02EC-4CE9-98A2-F321BC12190C}"/>
    <hyperlink ref="C14" location="'Dhaman Operations (as exporter)'!A1" display="Dhaman’s operations in  Arab countries 2008-2022 - country as a source / تطور حجم عمليات المؤسسة في الدول العربية2008-2022   - الدولة كمصدر للسع والاستثمارات " xr:uid="{37627B80-FD75-45F8-9149-8D016BCEDFAF}"/>
    <hyperlink ref="C15" location="'Dhaman Operations (as importer)'!A1" display="Dhaman’s operations in  Arab countries 2008-2022 - country as a destination / تطور حجم عمليات المؤسسة في الدول العربية2008-2022   - الدولة كوجهة للسع والاستثمارات " xr:uid="{F83819AF-FFAB-4951-9DFD-2623243A6CBF}"/>
    <hyperlink ref="C16" location="'Sectoral Distribution  '!A1" display="التوزيع القطاعي لعمليات المؤسسة  خلال عامي 2021 و2022/Sectorial distribution of Dhaman's Operations  during  2021 and 2022 " xr:uid="{FBC1DD94-ADE5-469F-9A66-3CC3CB3B9BE4}"/>
    <hyperlink ref="C17" location="'Outstading &amp; Ongoing Contracts'!A1" display="الالتزامات  القائمة والعقود السارية للمؤسسة في الدول العربية  بنهاية عام 2022/  Dhaman’s Outstanding Commitment in Aran countries  by the end of 2022" xr:uid="{4C1049F5-CAE4-4B69-99AD-BAD242A8616E}"/>
    <hyperlink ref="C18" location="' Dhaman 1975-2022'!A1" display="Dhaman's Cumulative Operations 1975-2022 / عمليات المؤسسة التراكمية للفترة 1975-2022" xr:uid="{9D548731-B67D-4C04-AD62-70B7675EC168}"/>
  </hyperlinks>
  <printOptions horizontalCentered="1" verticalCentered="1"/>
  <pageMargins left="0" right="0" top="0" bottom="0" header="0" footer="0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A508-C9D8-45A6-AA93-8DFD53F5F6F3}">
  <sheetPr>
    <tabColor rgb="FFFFF5D5"/>
  </sheetPr>
  <dimension ref="B1:X51"/>
  <sheetViews>
    <sheetView showGridLines="0" zoomScale="87" zoomScaleNormal="87" workbookViewId="0">
      <selection activeCell="B2" sqref="B2:R8"/>
    </sheetView>
  </sheetViews>
  <sheetFormatPr defaultColWidth="9.140625" defaultRowHeight="15" x14ac:dyDescent="0.25"/>
  <cols>
    <col min="1" max="1" width="4.42578125" style="32" customWidth="1"/>
    <col min="2" max="2" width="19.42578125" style="32" customWidth="1"/>
    <col min="3" max="17" width="10.28515625" style="32" customWidth="1"/>
    <col min="18" max="18" width="20" style="32" customWidth="1"/>
    <col min="19" max="22" width="6.42578125" style="32" customWidth="1"/>
    <col min="23" max="23" width="21.42578125" style="32" customWidth="1"/>
    <col min="24" max="24" width="9.140625" style="32" customWidth="1"/>
    <col min="25" max="16384" width="9.140625" style="32"/>
  </cols>
  <sheetData>
    <row r="1" spans="2:24" ht="15.75" x14ac:dyDescent="0.25">
      <c r="V1" s="282"/>
      <c r="W1" s="283" t="s">
        <v>198</v>
      </c>
      <c r="X1" s="284"/>
    </row>
    <row r="2" spans="2:24" ht="33.75" customHeight="1" x14ac:dyDescent="0.25">
      <c r="B2" s="67" t="s">
        <v>120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V2" s="282"/>
      <c r="W2" s="283" t="s">
        <v>199</v>
      </c>
      <c r="X2"/>
    </row>
    <row r="3" spans="2:24" ht="33" customHeight="1" x14ac:dyDescent="0.25">
      <c r="B3" s="66" t="s">
        <v>121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2:24" ht="37.5" customHeight="1" x14ac:dyDescent="0.25">
      <c r="B4" s="51" t="s">
        <v>60</v>
      </c>
      <c r="C4" s="51">
        <v>2022</v>
      </c>
      <c r="D4" s="51">
        <v>2021</v>
      </c>
      <c r="E4" s="51">
        <v>2020</v>
      </c>
      <c r="F4" s="51">
        <v>2019</v>
      </c>
      <c r="G4" s="51">
        <v>2018</v>
      </c>
      <c r="H4" s="51">
        <v>2017</v>
      </c>
      <c r="I4" s="51">
        <v>2016</v>
      </c>
      <c r="J4" s="51">
        <v>2015</v>
      </c>
      <c r="K4" s="51">
        <v>2014</v>
      </c>
      <c r="L4" s="51">
        <v>2013</v>
      </c>
      <c r="M4" s="51">
        <v>2012</v>
      </c>
      <c r="N4" s="51">
        <v>2011</v>
      </c>
      <c r="O4" s="51">
        <v>2010</v>
      </c>
      <c r="P4" s="51">
        <v>2009</v>
      </c>
      <c r="Q4" s="51">
        <v>2008</v>
      </c>
      <c r="R4" s="51" t="s">
        <v>58</v>
      </c>
    </row>
    <row r="5" spans="2:24" ht="46.5" customHeight="1" x14ac:dyDescent="0.25">
      <c r="B5" s="81" t="s">
        <v>122</v>
      </c>
      <c r="C5" s="82">
        <v>2812.3142950000001</v>
      </c>
      <c r="D5" s="82">
        <v>1949.526621</v>
      </c>
      <c r="E5" s="82">
        <v>1296.54</v>
      </c>
      <c r="F5" s="82">
        <v>1723.0396720000001</v>
      </c>
      <c r="G5" s="82">
        <v>1466.483866</v>
      </c>
      <c r="H5" s="82">
        <v>1176.99</v>
      </c>
      <c r="I5" s="82">
        <v>1145.5740960000001</v>
      </c>
      <c r="J5" s="82">
        <v>970.43100000000004</v>
      </c>
      <c r="K5" s="82">
        <v>888.95</v>
      </c>
      <c r="L5" s="82">
        <v>1276.9258559999998</v>
      </c>
      <c r="M5" s="82">
        <v>1528.0620260000001</v>
      </c>
      <c r="N5" s="82">
        <v>1138.6394210000001</v>
      </c>
      <c r="O5" s="82">
        <v>768.11</v>
      </c>
      <c r="P5" s="82">
        <v>589.62</v>
      </c>
      <c r="Q5" s="82">
        <v>626.4</v>
      </c>
      <c r="R5" s="83" t="s">
        <v>123</v>
      </c>
    </row>
    <row r="6" spans="2:24" ht="46.5" customHeight="1" x14ac:dyDescent="0.25">
      <c r="B6" s="84" t="s">
        <v>124</v>
      </c>
      <c r="C6" s="85">
        <v>162.51197099999999</v>
      </c>
      <c r="D6" s="85">
        <v>120.63658</v>
      </c>
      <c r="E6" s="85">
        <v>120.64</v>
      </c>
      <c r="F6" s="85">
        <v>110.896777</v>
      </c>
      <c r="G6" s="85">
        <v>175.22967199999999</v>
      </c>
      <c r="H6" s="85">
        <v>226.590538541</v>
      </c>
      <c r="I6" s="85">
        <v>179.56</v>
      </c>
      <c r="J6" s="85">
        <v>156.62899999999999</v>
      </c>
      <c r="K6" s="85">
        <v>198.63</v>
      </c>
      <c r="L6" s="85">
        <v>233.12687299999999</v>
      </c>
      <c r="M6" s="85">
        <v>195.34261100000001</v>
      </c>
      <c r="N6" s="85">
        <v>302.17920900000001</v>
      </c>
      <c r="O6" s="85">
        <v>429.27</v>
      </c>
      <c r="P6" s="85">
        <v>111.25</v>
      </c>
      <c r="Q6" s="85">
        <v>393.32</v>
      </c>
      <c r="R6" s="86" t="s">
        <v>57</v>
      </c>
    </row>
    <row r="7" spans="2:24" ht="46.5" customHeight="1" x14ac:dyDescent="0.25">
      <c r="B7" s="87" t="s">
        <v>61</v>
      </c>
      <c r="C7" s="88">
        <v>2974.826266</v>
      </c>
      <c r="D7" s="88">
        <v>2070.1632009999998</v>
      </c>
      <c r="E7" s="88">
        <v>1417.18</v>
      </c>
      <c r="F7" s="88">
        <v>1833.936449</v>
      </c>
      <c r="G7" s="88">
        <v>1641.713538</v>
      </c>
      <c r="H7" s="88">
        <v>1403.5805385409999</v>
      </c>
      <c r="I7" s="88">
        <v>1325.134096</v>
      </c>
      <c r="J7" s="88">
        <v>1127.06</v>
      </c>
      <c r="K7" s="88">
        <v>1087.58</v>
      </c>
      <c r="L7" s="88">
        <v>1510.0527289999998</v>
      </c>
      <c r="M7" s="88">
        <v>1723.4046370000001</v>
      </c>
      <c r="N7" s="88">
        <v>1440.8186300000002</v>
      </c>
      <c r="O7" s="88">
        <v>1197.3800000000001</v>
      </c>
      <c r="P7" s="88">
        <v>700.87</v>
      </c>
      <c r="Q7" s="88">
        <v>1019.72</v>
      </c>
      <c r="R7" s="83" t="s">
        <v>16</v>
      </c>
    </row>
    <row r="8" spans="2:24" ht="27.75" customHeight="1" x14ac:dyDescent="0.25">
      <c r="B8" s="89" t="s">
        <v>125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 t="s">
        <v>126</v>
      </c>
    </row>
    <row r="11" spans="2:24" ht="40.5" customHeight="1" x14ac:dyDescent="0.25"/>
    <row r="12" spans="2:24" ht="45.75" customHeight="1" x14ac:dyDescent="0.25"/>
    <row r="13" spans="2:24" ht="27" customHeight="1" x14ac:dyDescent="0.25"/>
    <row r="24" ht="15.75" customHeight="1" x14ac:dyDescent="0.25"/>
    <row r="29" ht="18.75" customHeight="1" x14ac:dyDescent="0.25"/>
    <row r="30" ht="18.75" customHeight="1" x14ac:dyDescent="0.25"/>
    <row r="32" ht="12" customHeight="1" x14ac:dyDescent="0.25"/>
    <row r="33" ht="40.5" customHeight="1" x14ac:dyDescent="0.25"/>
    <row r="34" ht="24.75" customHeight="1" x14ac:dyDescent="0.25"/>
    <row r="51" spans="19:24" x14ac:dyDescent="0.25">
      <c r="S51" s="90"/>
      <c r="T51" s="90"/>
      <c r="U51" s="90"/>
      <c r="V51" s="90"/>
      <c r="W51" s="90"/>
      <c r="X51" s="90"/>
    </row>
  </sheetData>
  <mergeCells count="4">
    <mergeCell ref="B2:R2"/>
    <mergeCell ref="B3:R3"/>
    <mergeCell ref="S51:X51"/>
    <mergeCell ref="V1:V2"/>
  </mergeCells>
  <printOptions horizontalCentered="1" verticalCentered="1"/>
  <pageMargins left="0" right="0" top="0" bottom="0" header="0" footer="0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D615-D8AF-4C62-8677-788FDF71CE72}">
  <sheetPr>
    <tabColor rgb="FFFFF5D5"/>
    <pageSetUpPr fitToPage="1"/>
  </sheetPr>
  <dimension ref="A1:Z20"/>
  <sheetViews>
    <sheetView showGridLines="0" zoomScaleNormal="100" workbookViewId="0">
      <selection activeCell="Z1" sqref="X1:Z2"/>
    </sheetView>
  </sheetViews>
  <sheetFormatPr defaultRowHeight="15" x14ac:dyDescent="0.25"/>
  <cols>
    <col min="1" max="1" width="4.5703125" customWidth="1"/>
    <col min="2" max="2" width="16.140625" customWidth="1"/>
    <col min="3" max="3" width="9" customWidth="1"/>
    <col min="4" max="18" width="7.7109375" customWidth="1"/>
    <col min="19" max="19" width="15.42578125" customWidth="1"/>
    <col min="20" max="20" width="4.85546875" customWidth="1"/>
    <col min="21" max="24" width="9.85546875" customWidth="1"/>
    <col min="25" max="25" width="19.7109375" customWidth="1"/>
    <col min="26" max="29" width="9.85546875" customWidth="1"/>
    <col min="30" max="30" width="14" customWidth="1"/>
  </cols>
  <sheetData>
    <row r="1" spans="1:26" ht="27.75" customHeight="1" x14ac:dyDescent="0.25">
      <c r="A1" s="91" t="s">
        <v>115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3"/>
      <c r="X1" s="282"/>
      <c r="Y1" s="283" t="s">
        <v>198</v>
      </c>
      <c r="Z1" s="284"/>
    </row>
    <row r="2" spans="1:26" ht="41.25" customHeight="1" x14ac:dyDescent="0.25">
      <c r="A2" s="94" t="s">
        <v>116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95"/>
      <c r="X2" s="282"/>
      <c r="Y2" s="283" t="s">
        <v>199</v>
      </c>
    </row>
    <row r="3" spans="1:26" ht="36.75" customHeight="1" x14ac:dyDescent="0.25">
      <c r="A3" s="96" t="s">
        <v>77</v>
      </c>
      <c r="B3" s="97"/>
      <c r="C3" s="98" t="s">
        <v>113</v>
      </c>
      <c r="D3" s="99">
        <v>2022</v>
      </c>
      <c r="E3" s="99">
        <v>2021</v>
      </c>
      <c r="F3" s="99">
        <v>2020</v>
      </c>
      <c r="G3" s="99">
        <v>2019</v>
      </c>
      <c r="H3" s="99">
        <v>2018</v>
      </c>
      <c r="I3" s="99">
        <v>2017</v>
      </c>
      <c r="J3" s="99">
        <v>2016</v>
      </c>
      <c r="K3" s="99">
        <v>2015</v>
      </c>
      <c r="L3" s="99">
        <v>2014</v>
      </c>
      <c r="M3" s="99">
        <v>2013</v>
      </c>
      <c r="N3" s="99">
        <v>2012</v>
      </c>
      <c r="O3" s="99">
        <v>2011</v>
      </c>
      <c r="P3" s="99">
        <v>2010</v>
      </c>
      <c r="Q3" s="99">
        <v>2009</v>
      </c>
      <c r="R3" s="99">
        <v>2008</v>
      </c>
      <c r="S3" s="97" t="s">
        <v>0</v>
      </c>
      <c r="T3" s="100"/>
    </row>
    <row r="4" spans="1:26" ht="25.5" customHeight="1" x14ac:dyDescent="0.25">
      <c r="A4" s="101">
        <v>1</v>
      </c>
      <c r="B4" s="102" t="s">
        <v>63</v>
      </c>
      <c r="C4" s="42">
        <v>5580.7178493991623</v>
      </c>
      <c r="D4" s="103">
        <v>1199.4962243524699</v>
      </c>
      <c r="E4" s="103">
        <v>679.98151929999995</v>
      </c>
      <c r="F4" s="103">
        <v>409.086614</v>
      </c>
      <c r="G4" s="103">
        <v>483.36483866455256</v>
      </c>
      <c r="H4" s="103">
        <v>280.01347597103359</v>
      </c>
      <c r="I4" s="103">
        <v>219.97086691149713</v>
      </c>
      <c r="J4" s="103">
        <v>231.0322101996083</v>
      </c>
      <c r="K4" s="103">
        <v>153.47999999999999</v>
      </c>
      <c r="L4" s="103">
        <v>207.25</v>
      </c>
      <c r="M4" s="103">
        <v>217.59318099999999</v>
      </c>
      <c r="N4" s="103">
        <v>159.64491899999999</v>
      </c>
      <c r="O4" s="103">
        <v>320.57900000000001</v>
      </c>
      <c r="P4" s="103">
        <v>449.23099999999999</v>
      </c>
      <c r="Q4" s="103">
        <v>134.71199999999999</v>
      </c>
      <c r="R4" s="103">
        <v>435.28199999999998</v>
      </c>
      <c r="S4" s="104" t="s">
        <v>2</v>
      </c>
      <c r="T4" s="105">
        <v>1</v>
      </c>
    </row>
    <row r="5" spans="1:26" ht="25.5" customHeight="1" x14ac:dyDescent="0.25">
      <c r="A5" s="106">
        <v>2</v>
      </c>
      <c r="B5" s="107" t="s">
        <v>62</v>
      </c>
      <c r="C5" s="46">
        <v>3994.4804276990235</v>
      </c>
      <c r="D5" s="108">
        <v>109.59876048249599</v>
      </c>
      <c r="E5" s="108">
        <v>97.034156969999998</v>
      </c>
      <c r="F5" s="108">
        <v>80.780398000000005</v>
      </c>
      <c r="G5" s="108">
        <v>112.68402108204759</v>
      </c>
      <c r="H5" s="108">
        <v>206.47149517217306</v>
      </c>
      <c r="I5" s="108">
        <v>280.91885990591561</v>
      </c>
      <c r="J5" s="108">
        <v>255.52333808639139</v>
      </c>
      <c r="K5" s="108">
        <v>187.99</v>
      </c>
      <c r="L5" s="108">
        <v>202.81</v>
      </c>
      <c r="M5" s="108">
        <v>547.45745199999999</v>
      </c>
      <c r="N5" s="108">
        <v>536.31094599999994</v>
      </c>
      <c r="O5" s="108">
        <v>483.952</v>
      </c>
      <c r="P5" s="108">
        <v>408.33199999999999</v>
      </c>
      <c r="Q5" s="108">
        <v>274.07499999999999</v>
      </c>
      <c r="R5" s="108">
        <v>210.542</v>
      </c>
      <c r="S5" s="109" t="s">
        <v>1</v>
      </c>
      <c r="T5" s="110">
        <v>2</v>
      </c>
    </row>
    <row r="6" spans="1:26" ht="25.5" customHeight="1" x14ac:dyDescent="0.25">
      <c r="A6" s="101">
        <v>3</v>
      </c>
      <c r="B6" s="102" t="s">
        <v>64</v>
      </c>
      <c r="C6" s="42">
        <v>2890.2487210697209</v>
      </c>
      <c r="D6" s="103">
        <v>547.52071726475208</v>
      </c>
      <c r="E6" s="103">
        <v>445.14847810000003</v>
      </c>
      <c r="F6" s="103">
        <v>141.06127599999999</v>
      </c>
      <c r="G6" s="103">
        <v>394.55769290231768</v>
      </c>
      <c r="H6" s="103">
        <v>351.12730194976922</v>
      </c>
      <c r="I6" s="103">
        <v>215.57081735680399</v>
      </c>
      <c r="J6" s="103">
        <v>261.533582496078</v>
      </c>
      <c r="K6" s="103">
        <v>137.72</v>
      </c>
      <c r="L6" s="103">
        <v>126.43</v>
      </c>
      <c r="M6" s="103">
        <v>87.848432000000003</v>
      </c>
      <c r="N6" s="103">
        <v>63.209423000000001</v>
      </c>
      <c r="O6" s="103">
        <v>50.338999999999999</v>
      </c>
      <c r="P6" s="103">
        <v>9.9920000000000009</v>
      </c>
      <c r="Q6" s="103">
        <v>9.3559999999999999</v>
      </c>
      <c r="R6" s="103">
        <v>48.834000000000003</v>
      </c>
      <c r="S6" s="104" t="s">
        <v>8</v>
      </c>
      <c r="T6" s="105">
        <v>3</v>
      </c>
    </row>
    <row r="7" spans="1:26" ht="25.5" customHeight="1" x14ac:dyDescent="0.25">
      <c r="A7" s="106">
        <v>4</v>
      </c>
      <c r="B7" s="107" t="s">
        <v>65</v>
      </c>
      <c r="C7" s="46">
        <v>1560.6653011294218</v>
      </c>
      <c r="D7" s="108">
        <v>116.527096487374</v>
      </c>
      <c r="E7" s="108">
        <v>108.101311</v>
      </c>
      <c r="F7" s="108">
        <v>134.687667</v>
      </c>
      <c r="G7" s="108">
        <v>132.30157144051853</v>
      </c>
      <c r="H7" s="108">
        <v>173.85744831016325</v>
      </c>
      <c r="I7" s="108">
        <v>142.09072432926121</v>
      </c>
      <c r="J7" s="108">
        <v>90.157482562104803</v>
      </c>
      <c r="K7" s="108">
        <v>96.74</v>
      </c>
      <c r="L7" s="108">
        <v>103.69</v>
      </c>
      <c r="M7" s="108">
        <v>4.17</v>
      </c>
      <c r="N7" s="108">
        <v>61.326999999999998</v>
      </c>
      <c r="O7" s="108">
        <v>78.945999999999998</v>
      </c>
      <c r="P7" s="108">
        <v>85.486000000000004</v>
      </c>
      <c r="Q7" s="108">
        <v>109.646</v>
      </c>
      <c r="R7" s="108">
        <v>122.937</v>
      </c>
      <c r="S7" s="109" t="s">
        <v>3</v>
      </c>
      <c r="T7" s="110">
        <v>4</v>
      </c>
    </row>
    <row r="8" spans="1:26" ht="25.5" customHeight="1" x14ac:dyDescent="0.25">
      <c r="A8" s="101">
        <v>5</v>
      </c>
      <c r="B8" s="102" t="s">
        <v>66</v>
      </c>
      <c r="C8" s="42">
        <v>1273.5568998060739</v>
      </c>
      <c r="D8" s="103">
        <v>107.485502244511</v>
      </c>
      <c r="E8" s="103">
        <v>92.953930720000002</v>
      </c>
      <c r="F8" s="103">
        <v>208.35433900000001</v>
      </c>
      <c r="G8" s="103">
        <v>140.54892071725911</v>
      </c>
      <c r="H8" s="103">
        <v>152.50615466957868</v>
      </c>
      <c r="I8" s="103">
        <v>131.90818639047157</v>
      </c>
      <c r="J8" s="103">
        <v>100.14486606425338</v>
      </c>
      <c r="K8" s="103">
        <v>125</v>
      </c>
      <c r="L8" s="103">
        <v>87.41</v>
      </c>
      <c r="M8" s="103" t="s">
        <v>11</v>
      </c>
      <c r="N8" s="103">
        <v>86.554000000000002</v>
      </c>
      <c r="O8" s="103">
        <v>35.338999999999999</v>
      </c>
      <c r="P8" s="103">
        <v>3.5830000000000002</v>
      </c>
      <c r="Q8" s="103">
        <v>1.7689999999999999</v>
      </c>
      <c r="R8" s="103" t="s">
        <v>11</v>
      </c>
      <c r="S8" s="104" t="s">
        <v>10</v>
      </c>
      <c r="T8" s="105">
        <v>5</v>
      </c>
    </row>
    <row r="9" spans="1:26" ht="25.5" customHeight="1" x14ac:dyDescent="0.25">
      <c r="A9" s="106">
        <v>6</v>
      </c>
      <c r="B9" s="107" t="s">
        <v>67</v>
      </c>
      <c r="C9" s="46">
        <v>831.04187455310398</v>
      </c>
      <c r="D9" s="108">
        <v>3.5943228599999997</v>
      </c>
      <c r="E9" s="108">
        <v>6.4308194099999998</v>
      </c>
      <c r="F9" s="108">
        <v>7.5056789999999998</v>
      </c>
      <c r="G9" s="108">
        <v>15.386762259999992</v>
      </c>
      <c r="H9" s="108">
        <v>13.58</v>
      </c>
      <c r="I9" s="108">
        <v>81.929891023103878</v>
      </c>
      <c r="J9" s="108">
        <v>52.125</v>
      </c>
      <c r="K9" s="108">
        <v>56.17</v>
      </c>
      <c r="L9" s="108">
        <v>38.659999999999997</v>
      </c>
      <c r="M9" s="108">
        <v>102.10299999999999</v>
      </c>
      <c r="N9" s="108">
        <v>113.2424</v>
      </c>
      <c r="O9" s="108">
        <v>101.249</v>
      </c>
      <c r="P9" s="108">
        <v>76.287999999999997</v>
      </c>
      <c r="Q9" s="108">
        <v>76.912000000000006</v>
      </c>
      <c r="R9" s="108">
        <v>85.864999999999995</v>
      </c>
      <c r="S9" s="109" t="s">
        <v>4</v>
      </c>
      <c r="T9" s="110">
        <v>6</v>
      </c>
    </row>
    <row r="10" spans="1:26" ht="25.5" customHeight="1" x14ac:dyDescent="0.25">
      <c r="A10" s="101">
        <v>7</v>
      </c>
      <c r="B10" s="102" t="s">
        <v>68</v>
      </c>
      <c r="C10" s="42">
        <v>617.23518042879414</v>
      </c>
      <c r="D10" s="103">
        <v>66.740411940000001</v>
      </c>
      <c r="E10" s="103">
        <v>31.092973420000003</v>
      </c>
      <c r="F10" s="103">
        <v>21.808205000000001</v>
      </c>
      <c r="G10" s="103">
        <v>23.085535507999996</v>
      </c>
      <c r="H10" s="103">
        <v>27.212118399999998</v>
      </c>
      <c r="I10" s="103">
        <v>29.842200160794047</v>
      </c>
      <c r="J10" s="103">
        <v>26.927299999999999</v>
      </c>
      <c r="K10" s="103">
        <v>92.79</v>
      </c>
      <c r="L10" s="103">
        <v>28.55</v>
      </c>
      <c r="M10" s="103">
        <v>55.249851999999997</v>
      </c>
      <c r="N10" s="103">
        <v>75.209584000000007</v>
      </c>
      <c r="O10" s="103">
        <v>118.48399999999999</v>
      </c>
      <c r="P10" s="103">
        <v>14.284000000000001</v>
      </c>
      <c r="Q10" s="103">
        <v>3.1389999999999998</v>
      </c>
      <c r="R10" s="103">
        <v>2.82</v>
      </c>
      <c r="S10" s="104" t="s">
        <v>5</v>
      </c>
      <c r="T10" s="105">
        <v>7</v>
      </c>
    </row>
    <row r="11" spans="1:26" ht="25.5" customHeight="1" x14ac:dyDescent="0.25">
      <c r="A11" s="106">
        <v>8</v>
      </c>
      <c r="B11" s="107" t="s">
        <v>72</v>
      </c>
      <c r="C11" s="46">
        <v>451.86326328633999</v>
      </c>
      <c r="D11" s="108">
        <v>47.0927766203678</v>
      </c>
      <c r="E11" s="108">
        <v>54.817161390000003</v>
      </c>
      <c r="F11" s="108">
        <v>15.31743</v>
      </c>
      <c r="G11" s="108">
        <v>14.008587719999996</v>
      </c>
      <c r="H11" s="108">
        <v>115.56875196284562</v>
      </c>
      <c r="I11" s="108">
        <v>55.248971093126549</v>
      </c>
      <c r="J11" s="108">
        <v>26.567998500000002</v>
      </c>
      <c r="K11" s="108" t="s">
        <v>11</v>
      </c>
      <c r="L11" s="108" t="s">
        <v>11</v>
      </c>
      <c r="M11" s="108" t="s">
        <v>11</v>
      </c>
      <c r="N11" s="108">
        <v>17.200586000000001</v>
      </c>
      <c r="O11" s="108">
        <v>6.7060000000000004</v>
      </c>
      <c r="P11" s="108">
        <v>10</v>
      </c>
      <c r="Q11" s="108">
        <v>27.535</v>
      </c>
      <c r="R11" s="108">
        <v>61.8</v>
      </c>
      <c r="S11" s="109" t="s">
        <v>7</v>
      </c>
      <c r="T11" s="110">
        <v>8</v>
      </c>
    </row>
    <row r="12" spans="1:26" ht="25.5" customHeight="1" x14ac:dyDescent="0.25">
      <c r="A12" s="101">
        <v>9</v>
      </c>
      <c r="B12" s="102" t="s">
        <v>69</v>
      </c>
      <c r="C12" s="42">
        <v>320.88213559999997</v>
      </c>
      <c r="D12" s="103">
        <v>3.31654706</v>
      </c>
      <c r="E12" s="103" t="s">
        <v>11</v>
      </c>
      <c r="F12" s="103" t="s">
        <v>11</v>
      </c>
      <c r="G12" s="103">
        <v>0.29413354000000003</v>
      </c>
      <c r="H12" s="103">
        <v>4.1100000000000003</v>
      </c>
      <c r="I12" s="103">
        <v>9.8305550000000004</v>
      </c>
      <c r="J12" s="103">
        <v>8.5649999999999995</v>
      </c>
      <c r="K12" s="103">
        <v>7.77</v>
      </c>
      <c r="L12" s="103">
        <v>22.42</v>
      </c>
      <c r="M12" s="103">
        <v>22.261900000000001</v>
      </c>
      <c r="N12" s="103">
        <v>77.097999999999999</v>
      </c>
      <c r="O12" s="103">
        <v>72.891999999999996</v>
      </c>
      <c r="P12" s="103">
        <v>55.417999999999999</v>
      </c>
      <c r="Q12" s="103">
        <v>24.84</v>
      </c>
      <c r="R12" s="103">
        <v>12.066000000000001</v>
      </c>
      <c r="S12" s="104" t="s">
        <v>6</v>
      </c>
      <c r="T12" s="105">
        <v>9</v>
      </c>
    </row>
    <row r="13" spans="1:26" ht="25.5" customHeight="1" x14ac:dyDescent="0.25">
      <c r="A13" s="106">
        <v>11</v>
      </c>
      <c r="B13" s="107" t="s">
        <v>73</v>
      </c>
      <c r="C13" s="46">
        <v>195.15714345318318</v>
      </c>
      <c r="D13" s="108" t="s">
        <v>11</v>
      </c>
      <c r="E13" s="108" t="s">
        <v>11</v>
      </c>
      <c r="F13" s="108" t="s">
        <v>11</v>
      </c>
      <c r="G13" s="108" t="s">
        <v>11</v>
      </c>
      <c r="H13" s="108" t="s">
        <v>11</v>
      </c>
      <c r="I13" s="108" t="s">
        <v>11</v>
      </c>
      <c r="J13" s="108" t="s">
        <v>11</v>
      </c>
      <c r="K13" s="108" t="s">
        <v>11</v>
      </c>
      <c r="L13" s="108" t="s">
        <v>11</v>
      </c>
      <c r="M13" s="108">
        <v>33.82</v>
      </c>
      <c r="N13" s="108">
        <v>41.22</v>
      </c>
      <c r="O13" s="108">
        <v>38.67</v>
      </c>
      <c r="P13" s="108">
        <v>9.85</v>
      </c>
      <c r="Q13" s="108">
        <v>24.367999999999999</v>
      </c>
      <c r="R13" s="108">
        <v>11.78</v>
      </c>
      <c r="S13" s="109" t="s">
        <v>76</v>
      </c>
      <c r="T13" s="110">
        <v>11</v>
      </c>
    </row>
    <row r="14" spans="1:26" ht="25.5" customHeight="1" x14ac:dyDescent="0.25">
      <c r="A14" s="101">
        <v>10</v>
      </c>
      <c r="B14" s="102" t="s">
        <v>74</v>
      </c>
      <c r="C14" s="42">
        <v>159.708</v>
      </c>
      <c r="D14" s="103">
        <v>44.347821473183203</v>
      </c>
      <c r="E14" s="103" t="s">
        <v>11</v>
      </c>
      <c r="F14" s="103">
        <v>0.67385499999999998</v>
      </c>
      <c r="G14" s="103">
        <v>17.533827379999977</v>
      </c>
      <c r="H14" s="103">
        <v>37.428973999999997</v>
      </c>
      <c r="I14" s="103">
        <v>28.564357999999999</v>
      </c>
      <c r="J14" s="103">
        <v>16.4313076</v>
      </c>
      <c r="K14" s="103">
        <v>9.2140000000000004</v>
      </c>
      <c r="L14" s="103">
        <v>10</v>
      </c>
      <c r="M14" s="103" t="s">
        <v>11</v>
      </c>
      <c r="N14" s="103">
        <v>7.2560000000000002</v>
      </c>
      <c r="O14" s="103">
        <v>10.622</v>
      </c>
      <c r="P14" s="103">
        <v>3.58</v>
      </c>
      <c r="Q14" s="103">
        <v>4.04</v>
      </c>
      <c r="R14" s="103">
        <v>5.4649999999999999</v>
      </c>
      <c r="S14" s="104" t="s">
        <v>13</v>
      </c>
      <c r="T14" s="105">
        <v>10</v>
      </c>
    </row>
    <row r="15" spans="1:26" ht="25.5" customHeight="1" x14ac:dyDescent="0.25">
      <c r="A15" s="106">
        <v>12</v>
      </c>
      <c r="B15" s="107" t="s">
        <v>75</v>
      </c>
      <c r="C15" s="46">
        <v>44.427350570000002</v>
      </c>
      <c r="D15" s="108">
        <v>12.88092535</v>
      </c>
      <c r="E15" s="108">
        <v>7.9306752199999995</v>
      </c>
      <c r="F15" s="108">
        <v>11.024514</v>
      </c>
      <c r="G15" s="108">
        <v>1.707236</v>
      </c>
      <c r="H15" s="108" t="s">
        <v>11</v>
      </c>
      <c r="I15" s="108" t="s">
        <v>11</v>
      </c>
      <c r="J15" s="108" t="s">
        <v>11</v>
      </c>
      <c r="K15" s="108" t="s">
        <v>11</v>
      </c>
      <c r="L15" s="108">
        <v>0.9</v>
      </c>
      <c r="M15" s="108" t="s">
        <v>11</v>
      </c>
      <c r="N15" s="108" t="s">
        <v>11</v>
      </c>
      <c r="O15" s="108">
        <v>9.984</v>
      </c>
      <c r="P15" s="108" t="s">
        <v>11</v>
      </c>
      <c r="Q15" s="108" t="s">
        <v>11</v>
      </c>
      <c r="R15" s="108" t="s">
        <v>11</v>
      </c>
      <c r="S15" s="109" t="s">
        <v>14</v>
      </c>
      <c r="T15" s="110">
        <v>12</v>
      </c>
    </row>
    <row r="16" spans="1:26" ht="25.5" customHeight="1" x14ac:dyDescent="0.25">
      <c r="A16" s="101">
        <v>13</v>
      </c>
      <c r="B16" s="102" t="s">
        <v>70</v>
      </c>
      <c r="C16" s="42">
        <v>21.291</v>
      </c>
      <c r="D16" s="103" t="s">
        <v>11</v>
      </c>
      <c r="E16" s="103" t="s">
        <v>11</v>
      </c>
      <c r="F16" s="103" t="s">
        <v>11</v>
      </c>
      <c r="G16" s="103"/>
      <c r="H16" s="103" t="s">
        <v>11</v>
      </c>
      <c r="I16" s="103" t="s">
        <v>11</v>
      </c>
      <c r="J16" s="103" t="s">
        <v>11</v>
      </c>
      <c r="K16" s="103" t="s">
        <v>11</v>
      </c>
      <c r="L16" s="103" t="s">
        <v>11</v>
      </c>
      <c r="M16" s="103" t="s">
        <v>11</v>
      </c>
      <c r="N16" s="103" t="s">
        <v>11</v>
      </c>
      <c r="O16" s="103" t="s">
        <v>11</v>
      </c>
      <c r="P16" s="103" t="s">
        <v>11</v>
      </c>
      <c r="Q16" s="103">
        <v>10.48</v>
      </c>
      <c r="R16" s="103">
        <v>10.811</v>
      </c>
      <c r="S16" s="104" t="s">
        <v>12</v>
      </c>
      <c r="T16" s="105">
        <v>13</v>
      </c>
    </row>
    <row r="17" spans="1:20" ht="25.5" customHeight="1" x14ac:dyDescent="0.25">
      <c r="A17" s="106">
        <v>14</v>
      </c>
      <c r="B17" s="107" t="s">
        <v>71</v>
      </c>
      <c r="C17" s="46">
        <v>2.6810000000000005</v>
      </c>
      <c r="D17" s="108" t="s">
        <v>11</v>
      </c>
      <c r="E17" s="108" t="s">
        <v>11</v>
      </c>
      <c r="F17" s="108" t="s">
        <v>11</v>
      </c>
      <c r="G17" s="108" t="s">
        <v>11</v>
      </c>
      <c r="H17" s="108" t="s">
        <v>11</v>
      </c>
      <c r="I17" s="108" t="s">
        <v>11</v>
      </c>
      <c r="J17" s="108">
        <v>0.32</v>
      </c>
      <c r="K17" s="108">
        <v>0.32</v>
      </c>
      <c r="L17" s="108">
        <v>0.71</v>
      </c>
      <c r="M17" s="108">
        <v>0.68</v>
      </c>
      <c r="N17" s="108">
        <v>0.56000000000000005</v>
      </c>
      <c r="O17" s="108">
        <v>9.0999999999999998E-2</v>
      </c>
      <c r="P17" s="108" t="s">
        <v>11</v>
      </c>
      <c r="Q17" s="108" t="s">
        <v>11</v>
      </c>
      <c r="R17" s="108" t="s">
        <v>11</v>
      </c>
      <c r="S17" s="109" t="s">
        <v>15</v>
      </c>
      <c r="T17" s="110">
        <v>14</v>
      </c>
    </row>
    <row r="18" spans="1:20" ht="44.25" customHeight="1" x14ac:dyDescent="0.25">
      <c r="A18" s="111" t="s">
        <v>127</v>
      </c>
      <c r="B18" s="112"/>
      <c r="C18" s="42">
        <v>4529.4639764873609</v>
      </c>
      <c r="D18" s="103">
        <v>716.22515954309051</v>
      </c>
      <c r="E18" s="103">
        <v>546.67217539000001</v>
      </c>
      <c r="F18" s="103">
        <v>386.87571099999997</v>
      </c>
      <c r="G18" s="103">
        <v>498.46332171964502</v>
      </c>
      <c r="H18" s="103">
        <v>279.83781765224899</v>
      </c>
      <c r="I18" s="103">
        <v>207.69997982954507</v>
      </c>
      <c r="J18" s="103">
        <v>255.80289935283173</v>
      </c>
      <c r="K18" s="103">
        <v>259.88</v>
      </c>
      <c r="L18" s="103">
        <v>258.75</v>
      </c>
      <c r="M18" s="103">
        <v>438.86891200000002</v>
      </c>
      <c r="N18" s="103">
        <v>484.57</v>
      </c>
      <c r="O18" s="103">
        <v>112.96599999999999</v>
      </c>
      <c r="P18" s="103">
        <v>71.331000000000003</v>
      </c>
      <c r="Q18" s="103" t="s">
        <v>11</v>
      </c>
      <c r="R18" s="103">
        <v>11.521000000000001</v>
      </c>
      <c r="S18" s="113" t="s">
        <v>59</v>
      </c>
      <c r="T18" s="114"/>
    </row>
    <row r="19" spans="1:20" s="31" customFormat="1" ht="36.75" customHeight="1" thickBot="1" x14ac:dyDescent="0.3">
      <c r="A19" s="115" t="s">
        <v>61</v>
      </c>
      <c r="B19" s="116"/>
      <c r="C19" s="117">
        <v>22473.420123482189</v>
      </c>
      <c r="D19" s="117">
        <v>2974.8262656782435</v>
      </c>
      <c r="E19" s="117">
        <v>2070.1632009199998</v>
      </c>
      <c r="F19" s="117">
        <v>1417.1756879999998</v>
      </c>
      <c r="G19" s="117">
        <v>1833.9364489343407</v>
      </c>
      <c r="H19" s="117">
        <v>1641.7135380878121</v>
      </c>
      <c r="I19" s="117">
        <v>1403.575410000519</v>
      </c>
      <c r="J19" s="117">
        <v>1325.1309848612677</v>
      </c>
      <c r="K19" s="117">
        <v>1127.0740000000001</v>
      </c>
      <c r="L19" s="117">
        <v>1087.58</v>
      </c>
      <c r="M19" s="117">
        <v>1510.052729</v>
      </c>
      <c r="N19" s="117">
        <v>1723.4028579999997</v>
      </c>
      <c r="O19" s="117">
        <v>1440.8189999999997</v>
      </c>
      <c r="P19" s="117">
        <v>1197.3749999999995</v>
      </c>
      <c r="Q19" s="117">
        <v>700.87200000000007</v>
      </c>
      <c r="R19" s="117">
        <v>1019.723</v>
      </c>
      <c r="S19" s="118" t="s">
        <v>16</v>
      </c>
      <c r="T19" s="119"/>
    </row>
    <row r="20" spans="1:20" ht="15" customHeight="1" x14ac:dyDescent="0.25">
      <c r="A20" s="120" t="s">
        <v>128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 t="s">
        <v>129</v>
      </c>
    </row>
  </sheetData>
  <mergeCells count="9">
    <mergeCell ref="X1:X2"/>
    <mergeCell ref="A19:B19"/>
    <mergeCell ref="S19:T19"/>
    <mergeCell ref="A1:T1"/>
    <mergeCell ref="A2:T2"/>
    <mergeCell ref="A3:B3"/>
    <mergeCell ref="S3:T3"/>
    <mergeCell ref="A18:B18"/>
    <mergeCell ref="S18:T18"/>
  </mergeCells>
  <printOptions horizontalCentered="1" verticalCentered="1"/>
  <pageMargins left="0" right="0" top="0" bottom="0" header="0" footer="0"/>
  <pageSetup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B119B-D04A-442D-BE45-BEFB02E1DD93}">
  <sheetPr>
    <tabColor rgb="FFFFF5D5"/>
  </sheetPr>
  <dimension ref="A1:X46"/>
  <sheetViews>
    <sheetView showGridLines="0" zoomScale="91" zoomScaleNormal="91" workbookViewId="0">
      <selection activeCell="X5" sqref="X5"/>
    </sheetView>
  </sheetViews>
  <sheetFormatPr defaultRowHeight="15" x14ac:dyDescent="0.25"/>
  <cols>
    <col min="1" max="1" width="5.7109375" customWidth="1"/>
    <col min="2" max="2" width="22.140625" customWidth="1"/>
    <col min="3" max="3" width="18.7109375" customWidth="1"/>
    <col min="4" max="18" width="8.5703125" customWidth="1"/>
    <col min="19" max="19" width="28.85546875" customWidth="1"/>
    <col min="20" max="20" width="7.5703125" customWidth="1"/>
    <col min="24" max="24" width="20.28515625" customWidth="1"/>
  </cols>
  <sheetData>
    <row r="1" spans="1:24" ht="21" customHeight="1" x14ac:dyDescent="0.25">
      <c r="W1" s="282"/>
      <c r="X1" s="283" t="s">
        <v>198</v>
      </c>
    </row>
    <row r="2" spans="1:24" ht="23.25" customHeight="1" x14ac:dyDescent="0.25">
      <c r="W2" s="282"/>
      <c r="X2" s="283" t="s">
        <v>199</v>
      </c>
    </row>
    <row r="3" spans="1:24" ht="42.75" customHeight="1" x14ac:dyDescent="0.25">
      <c r="A3" s="74" t="s">
        <v>132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6"/>
    </row>
    <row r="4" spans="1:24" ht="56.25" customHeight="1" x14ac:dyDescent="0.25">
      <c r="A4" s="121" t="s">
        <v>133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122"/>
    </row>
    <row r="5" spans="1:24" ht="45.75" customHeight="1" x14ac:dyDescent="0.25">
      <c r="A5" s="96" t="s">
        <v>77</v>
      </c>
      <c r="B5" s="97"/>
      <c r="C5" s="98" t="s">
        <v>134</v>
      </c>
      <c r="D5" s="99">
        <v>2022</v>
      </c>
      <c r="E5" s="99">
        <v>2021</v>
      </c>
      <c r="F5" s="99">
        <v>2020</v>
      </c>
      <c r="G5" s="99">
        <v>2019</v>
      </c>
      <c r="H5" s="99">
        <v>2018</v>
      </c>
      <c r="I5" s="99">
        <v>2017</v>
      </c>
      <c r="J5" s="99">
        <v>2016</v>
      </c>
      <c r="K5" s="99">
        <v>2015</v>
      </c>
      <c r="L5" s="99">
        <v>2014</v>
      </c>
      <c r="M5" s="99">
        <v>2013</v>
      </c>
      <c r="N5" s="99">
        <v>2012</v>
      </c>
      <c r="O5" s="99">
        <v>2011</v>
      </c>
      <c r="P5" s="99">
        <v>2010</v>
      </c>
      <c r="Q5" s="99">
        <v>2009</v>
      </c>
      <c r="R5" s="99">
        <v>2008</v>
      </c>
      <c r="S5" s="97" t="s">
        <v>56</v>
      </c>
      <c r="T5" s="100"/>
    </row>
    <row r="6" spans="1:24" ht="21.6" customHeight="1" x14ac:dyDescent="0.25">
      <c r="A6" s="41">
        <v>1</v>
      </c>
      <c r="B6" s="43" t="s">
        <v>69</v>
      </c>
      <c r="C6" s="42">
        <v>1881.1207962653316</v>
      </c>
      <c r="D6" s="123">
        <v>159.47724779328553</v>
      </c>
      <c r="E6" s="49">
        <v>187.43639007627721</v>
      </c>
      <c r="F6" s="49">
        <v>99.477469999999997</v>
      </c>
      <c r="G6" s="49">
        <v>101.1926845708448</v>
      </c>
      <c r="H6" s="49">
        <v>180.63731094611686</v>
      </c>
      <c r="I6" s="49">
        <v>205.40671824628618</v>
      </c>
      <c r="J6" s="49">
        <v>171.75760384962624</v>
      </c>
      <c r="K6" s="49">
        <v>119.90514178289475</v>
      </c>
      <c r="L6" s="49">
        <v>93.852999999999994</v>
      </c>
      <c r="M6" s="49">
        <v>207.93792499999998</v>
      </c>
      <c r="N6" s="49">
        <v>228.98730399999999</v>
      </c>
      <c r="O6" s="49">
        <v>60.603999999999999</v>
      </c>
      <c r="P6" s="49">
        <v>27.175999999999998</v>
      </c>
      <c r="Q6" s="49">
        <v>27.257999999999999</v>
      </c>
      <c r="R6" s="49">
        <v>10.013999999999999</v>
      </c>
      <c r="S6" s="43" t="s">
        <v>6</v>
      </c>
      <c r="T6" s="44">
        <v>1</v>
      </c>
    </row>
    <row r="7" spans="1:24" ht="21.6" customHeight="1" x14ac:dyDescent="0.25">
      <c r="A7" s="45">
        <v>2</v>
      </c>
      <c r="B7" s="47" t="s">
        <v>66</v>
      </c>
      <c r="C7" s="46">
        <v>1784.9183022729812</v>
      </c>
      <c r="D7" s="124">
        <v>162.39193996629149</v>
      </c>
      <c r="E7" s="50">
        <v>126.65008683150128</v>
      </c>
      <c r="F7" s="50">
        <v>250.74409600000001</v>
      </c>
      <c r="G7" s="50">
        <v>165.86445615472707</v>
      </c>
      <c r="H7" s="50">
        <v>164.6423988927518</v>
      </c>
      <c r="I7" s="50">
        <v>144.87740510047973</v>
      </c>
      <c r="J7" s="50">
        <v>138.50387187921012</v>
      </c>
      <c r="K7" s="50">
        <v>204.10042444801974</v>
      </c>
      <c r="L7" s="50">
        <v>57.037999999999997</v>
      </c>
      <c r="M7" s="50">
        <v>83.419484999999995</v>
      </c>
      <c r="N7" s="50">
        <v>159.27813800000001</v>
      </c>
      <c r="O7" s="50">
        <v>113.52</v>
      </c>
      <c r="P7" s="50">
        <v>3.8220000000000001</v>
      </c>
      <c r="Q7" s="50">
        <v>4.4610000000000003</v>
      </c>
      <c r="R7" s="50">
        <v>5.6050000000000004</v>
      </c>
      <c r="S7" s="47" t="s">
        <v>10</v>
      </c>
      <c r="T7" s="48">
        <v>2</v>
      </c>
    </row>
    <row r="8" spans="1:24" ht="21.6" customHeight="1" x14ac:dyDescent="0.25">
      <c r="A8" s="41">
        <v>4</v>
      </c>
      <c r="B8" s="43" t="s">
        <v>65</v>
      </c>
      <c r="C8" s="42">
        <v>1628.0284654118184</v>
      </c>
      <c r="D8" s="123">
        <v>370.47298596210055</v>
      </c>
      <c r="E8" s="49">
        <v>137.68350124108809</v>
      </c>
      <c r="F8" s="49">
        <v>173.00168600000001</v>
      </c>
      <c r="G8" s="49">
        <v>136.11850152730111</v>
      </c>
      <c r="H8" s="49">
        <v>188.71970517323106</v>
      </c>
      <c r="I8" s="49">
        <v>167.44183939433071</v>
      </c>
      <c r="J8" s="49">
        <v>122.63748141655658</v>
      </c>
      <c r="K8" s="49">
        <v>127.10960669721052</v>
      </c>
      <c r="L8" s="49">
        <v>28.068999999999999</v>
      </c>
      <c r="M8" s="49">
        <v>25.452959</v>
      </c>
      <c r="N8" s="49">
        <v>51.716199000000003</v>
      </c>
      <c r="O8" s="49">
        <v>29.824999999999999</v>
      </c>
      <c r="P8" s="49">
        <v>26.131</v>
      </c>
      <c r="Q8" s="49">
        <v>17.196999999999999</v>
      </c>
      <c r="R8" s="49">
        <v>26.452000000000002</v>
      </c>
      <c r="S8" s="43" t="s">
        <v>3</v>
      </c>
      <c r="T8" s="44">
        <v>4</v>
      </c>
    </row>
    <row r="9" spans="1:24" ht="21.6" customHeight="1" x14ac:dyDescent="0.25">
      <c r="A9" s="45">
        <v>6</v>
      </c>
      <c r="B9" s="47" t="s">
        <v>68</v>
      </c>
      <c r="C9" s="46">
        <v>1529.219011078841</v>
      </c>
      <c r="D9" s="124">
        <v>396.52335140837198</v>
      </c>
      <c r="E9" s="50">
        <v>348.466949724183</v>
      </c>
      <c r="F9" s="50">
        <v>149.30001899999999</v>
      </c>
      <c r="G9" s="50">
        <v>112.087268877542</v>
      </c>
      <c r="H9" s="50">
        <v>27.804143966161952</v>
      </c>
      <c r="I9" s="50">
        <v>38.222468557154677</v>
      </c>
      <c r="J9" s="50">
        <v>24.930781051085361</v>
      </c>
      <c r="K9" s="50">
        <v>53.761857494342109</v>
      </c>
      <c r="L9" s="50">
        <v>42.914000000000001</v>
      </c>
      <c r="M9" s="50">
        <v>52.930948999999998</v>
      </c>
      <c r="N9" s="50">
        <v>68.76722199999999</v>
      </c>
      <c r="O9" s="50">
        <v>98.2</v>
      </c>
      <c r="P9" s="50">
        <v>44.588999999999999</v>
      </c>
      <c r="Q9" s="50">
        <v>41.292000000000002</v>
      </c>
      <c r="R9" s="50">
        <v>29.428999999999998</v>
      </c>
      <c r="S9" s="47" t="s">
        <v>5</v>
      </c>
      <c r="T9" s="48">
        <v>6</v>
      </c>
    </row>
    <row r="10" spans="1:24" ht="21.6" customHeight="1" x14ac:dyDescent="0.25">
      <c r="A10" s="41">
        <v>3</v>
      </c>
      <c r="B10" s="43" t="s">
        <v>67</v>
      </c>
      <c r="C10" s="42">
        <v>1374.9640701371241</v>
      </c>
      <c r="D10" s="123" t="s">
        <v>11</v>
      </c>
      <c r="E10" s="49" t="s">
        <v>11</v>
      </c>
      <c r="F10" s="49" t="s">
        <v>11</v>
      </c>
      <c r="G10" s="49">
        <v>322.50447277953748</v>
      </c>
      <c r="H10" s="49">
        <v>302.96625027978934</v>
      </c>
      <c r="I10" s="49">
        <v>158.34285178051366</v>
      </c>
      <c r="J10" s="49">
        <v>174.83596447820466</v>
      </c>
      <c r="K10" s="49">
        <v>97.205670819078946</v>
      </c>
      <c r="L10" s="49">
        <v>71.451999999999998</v>
      </c>
      <c r="M10" s="49">
        <v>79.344003000000001</v>
      </c>
      <c r="N10" s="49">
        <v>99.398857000000007</v>
      </c>
      <c r="O10" s="49">
        <v>28.728999999999999</v>
      </c>
      <c r="P10" s="49">
        <v>18.413</v>
      </c>
      <c r="Q10" s="49">
        <v>5.0010000000000003</v>
      </c>
      <c r="R10" s="49">
        <v>16.771000000000001</v>
      </c>
      <c r="S10" s="43" t="s">
        <v>4</v>
      </c>
      <c r="T10" s="44">
        <v>3</v>
      </c>
    </row>
    <row r="11" spans="1:24" ht="21.6" customHeight="1" x14ac:dyDescent="0.25">
      <c r="A11" s="45">
        <v>5</v>
      </c>
      <c r="B11" s="47" t="s">
        <v>64</v>
      </c>
      <c r="C11" s="46">
        <v>1270.6272767673358</v>
      </c>
      <c r="D11" s="124">
        <v>89.535904458021406</v>
      </c>
      <c r="E11" s="50">
        <v>72.850230406275401</v>
      </c>
      <c r="F11" s="50">
        <v>64.559353000000002</v>
      </c>
      <c r="G11" s="50">
        <v>58.505753408819146</v>
      </c>
      <c r="H11" s="50">
        <v>59.299762328242274</v>
      </c>
      <c r="I11" s="50">
        <v>71.411563343258905</v>
      </c>
      <c r="J11" s="50">
        <v>79.882194421086979</v>
      </c>
      <c r="K11" s="50">
        <v>66.088123401631591</v>
      </c>
      <c r="L11" s="50">
        <v>45.572000000000003</v>
      </c>
      <c r="M11" s="50">
        <v>102.97463099999999</v>
      </c>
      <c r="N11" s="50">
        <v>206.610761</v>
      </c>
      <c r="O11" s="50">
        <v>174.68299999999999</v>
      </c>
      <c r="P11" s="50">
        <v>91.792000000000002</v>
      </c>
      <c r="Q11" s="50">
        <v>57.959000000000003</v>
      </c>
      <c r="R11" s="50">
        <v>28.902999999999999</v>
      </c>
      <c r="S11" s="47" t="s">
        <v>135</v>
      </c>
      <c r="T11" s="48">
        <v>5</v>
      </c>
    </row>
    <row r="12" spans="1:24" ht="21.6" customHeight="1" x14ac:dyDescent="0.25">
      <c r="A12" s="41">
        <v>7</v>
      </c>
      <c r="B12" s="43" t="s">
        <v>62</v>
      </c>
      <c r="C12" s="42">
        <v>1206.3237385058499</v>
      </c>
      <c r="D12" s="123">
        <v>124.6013426043053</v>
      </c>
      <c r="E12" s="49">
        <v>65.850088592167893</v>
      </c>
      <c r="F12" s="49">
        <v>56.376072000000001</v>
      </c>
      <c r="G12" s="49">
        <v>48.853660930718505</v>
      </c>
      <c r="H12" s="49">
        <v>71.153260237096788</v>
      </c>
      <c r="I12" s="49">
        <v>71.708551408602105</v>
      </c>
      <c r="J12" s="49">
        <v>105.7300514171699</v>
      </c>
      <c r="K12" s="49">
        <v>51.338739315789468</v>
      </c>
      <c r="L12" s="49">
        <v>62.545000000000002</v>
      </c>
      <c r="M12" s="49">
        <v>99.220698999999996</v>
      </c>
      <c r="N12" s="49">
        <v>175.70627299999998</v>
      </c>
      <c r="O12" s="49">
        <v>124.166</v>
      </c>
      <c r="P12" s="49">
        <v>54.564</v>
      </c>
      <c r="Q12" s="49">
        <v>47.496000000000002</v>
      </c>
      <c r="R12" s="49">
        <v>47.014000000000003</v>
      </c>
      <c r="S12" s="43" t="s">
        <v>136</v>
      </c>
      <c r="T12" s="44">
        <v>7</v>
      </c>
    </row>
    <row r="13" spans="1:24" ht="21.6" customHeight="1" x14ac:dyDescent="0.25">
      <c r="A13" s="45">
        <v>9</v>
      </c>
      <c r="B13" s="47" t="s">
        <v>78</v>
      </c>
      <c r="C13" s="46">
        <v>1168.24932311</v>
      </c>
      <c r="D13" s="124">
        <v>66.97864779999999</v>
      </c>
      <c r="E13" s="50">
        <v>185.53492930000002</v>
      </c>
      <c r="F13" s="50">
        <v>95.669130999999993</v>
      </c>
      <c r="G13" s="50">
        <v>122.05515601000003</v>
      </c>
      <c r="H13" s="50">
        <v>30</v>
      </c>
      <c r="I13" s="50">
        <v>39.556607999999997</v>
      </c>
      <c r="J13" s="50">
        <v>42.610999999999997</v>
      </c>
      <c r="K13" s="50">
        <v>14</v>
      </c>
      <c r="L13" s="50">
        <v>20.824999999999999</v>
      </c>
      <c r="M13" s="50">
        <v>92.238077999999987</v>
      </c>
      <c r="N13" s="50">
        <v>87.924773000000002</v>
      </c>
      <c r="O13" s="50">
        <v>83.637</v>
      </c>
      <c r="P13" s="50">
        <v>107.46599999999999</v>
      </c>
      <c r="Q13" s="50">
        <v>3.8639999999999999</v>
      </c>
      <c r="R13" s="50">
        <v>175.88900000000001</v>
      </c>
      <c r="S13" s="47" t="s">
        <v>17</v>
      </c>
      <c r="T13" s="48">
        <v>9</v>
      </c>
    </row>
    <row r="14" spans="1:24" ht="21.6" customHeight="1" x14ac:dyDescent="0.25">
      <c r="A14" s="41">
        <v>8</v>
      </c>
      <c r="B14" s="43" t="s">
        <v>70</v>
      </c>
      <c r="C14" s="42">
        <v>1067.8710468213876</v>
      </c>
      <c r="D14" s="123" t="s">
        <v>11</v>
      </c>
      <c r="E14" s="49">
        <v>15</v>
      </c>
      <c r="F14" s="49">
        <v>15</v>
      </c>
      <c r="G14" s="49">
        <v>15</v>
      </c>
      <c r="H14" s="49">
        <v>31.14674069684493</v>
      </c>
      <c r="I14" s="49">
        <v>87.09106916623044</v>
      </c>
      <c r="J14" s="49">
        <v>16.735829958312387</v>
      </c>
      <c r="K14" s="49">
        <v>20.684977</v>
      </c>
      <c r="L14" s="49">
        <v>20.91</v>
      </c>
      <c r="M14" s="49">
        <v>48.116990999999999</v>
      </c>
      <c r="N14" s="49">
        <v>58.775438999999999</v>
      </c>
      <c r="O14" s="49">
        <v>150.22200000000001</v>
      </c>
      <c r="P14" s="49">
        <v>318.63799999999998</v>
      </c>
      <c r="Q14" s="49">
        <v>107.352</v>
      </c>
      <c r="R14" s="49">
        <v>163.19800000000001</v>
      </c>
      <c r="S14" s="43" t="s">
        <v>12</v>
      </c>
      <c r="T14" s="44">
        <v>8</v>
      </c>
    </row>
    <row r="15" spans="1:24" ht="21.6" customHeight="1" x14ac:dyDescent="0.25">
      <c r="A15" s="45">
        <v>10</v>
      </c>
      <c r="B15" s="47" t="s">
        <v>74</v>
      </c>
      <c r="C15" s="46">
        <v>847.82407479607673</v>
      </c>
      <c r="D15" s="124">
        <v>180.38497514522899</v>
      </c>
      <c r="E15" s="50">
        <v>132.5144551485356</v>
      </c>
      <c r="F15" s="50">
        <v>121.73859</v>
      </c>
      <c r="G15" s="50">
        <v>133.39118416806139</v>
      </c>
      <c r="H15" s="50">
        <v>73.444758628044767</v>
      </c>
      <c r="I15" s="50">
        <v>29.858115369727045</v>
      </c>
      <c r="J15" s="50">
        <v>24.286431902268649</v>
      </c>
      <c r="K15" s="50">
        <v>16.699887434210527</v>
      </c>
      <c r="L15" s="50">
        <v>31.428000000000001</v>
      </c>
      <c r="M15" s="50">
        <v>19.792679</v>
      </c>
      <c r="N15" s="50">
        <v>22.781997999999998</v>
      </c>
      <c r="O15" s="50">
        <v>20.812000000000001</v>
      </c>
      <c r="P15" s="50">
        <v>13.035</v>
      </c>
      <c r="Q15" s="50">
        <v>16.414000000000001</v>
      </c>
      <c r="R15" s="50">
        <v>11.242000000000001</v>
      </c>
      <c r="S15" s="47" t="s">
        <v>13</v>
      </c>
      <c r="T15" s="48">
        <v>10</v>
      </c>
    </row>
    <row r="16" spans="1:24" ht="21.6" customHeight="1" x14ac:dyDescent="0.25">
      <c r="A16" s="41">
        <v>12</v>
      </c>
      <c r="B16" s="43" t="s">
        <v>79</v>
      </c>
      <c r="C16" s="42">
        <v>667.90903829439412</v>
      </c>
      <c r="D16" s="123">
        <v>56.06654855</v>
      </c>
      <c r="E16" s="49">
        <v>45.636580000000002</v>
      </c>
      <c r="F16" s="49">
        <v>45.636580000000002</v>
      </c>
      <c r="G16" s="49">
        <v>43.633809999999997</v>
      </c>
      <c r="H16" s="49">
        <v>110.304596</v>
      </c>
      <c r="I16" s="49">
        <v>91.378409810794039</v>
      </c>
      <c r="J16" s="49">
        <v>93.460019950000003</v>
      </c>
      <c r="K16" s="49">
        <v>110.61232498359999</v>
      </c>
      <c r="L16" s="49">
        <v>57.509</v>
      </c>
      <c r="M16" s="49">
        <v>10.943337</v>
      </c>
      <c r="N16" s="49">
        <v>2.7278319999999998</v>
      </c>
      <c r="O16" s="49" t="s">
        <v>11</v>
      </c>
      <c r="P16" s="49" t="s">
        <v>11</v>
      </c>
      <c r="Q16" s="49" t="s">
        <v>11</v>
      </c>
      <c r="R16" s="49" t="s">
        <v>11</v>
      </c>
      <c r="S16" s="43" t="s">
        <v>30</v>
      </c>
      <c r="T16" s="44">
        <v>12</v>
      </c>
    </row>
    <row r="17" spans="1:20" ht="21.6" customHeight="1" x14ac:dyDescent="0.25">
      <c r="A17" s="45">
        <v>11</v>
      </c>
      <c r="B17" s="47" t="s">
        <v>73</v>
      </c>
      <c r="C17" s="46">
        <v>652.75287400000002</v>
      </c>
      <c r="D17" s="124" t="s">
        <v>11</v>
      </c>
      <c r="E17" s="50" t="s">
        <v>11</v>
      </c>
      <c r="F17" s="50" t="s">
        <v>11</v>
      </c>
      <c r="G17" s="50" t="s">
        <v>11</v>
      </c>
      <c r="H17" s="50" t="s">
        <v>11</v>
      </c>
      <c r="I17" s="50">
        <v>35.254536000000002</v>
      </c>
      <c r="J17" s="50">
        <v>35.254536000000002</v>
      </c>
      <c r="K17" s="50">
        <v>35.254536000000002</v>
      </c>
      <c r="L17" s="50">
        <v>35.255000000000003</v>
      </c>
      <c r="M17" s="50">
        <v>50</v>
      </c>
      <c r="N17" s="50">
        <v>58.036266000000005</v>
      </c>
      <c r="O17" s="50">
        <v>74.635999999999996</v>
      </c>
      <c r="P17" s="50">
        <v>104.09699999999999</v>
      </c>
      <c r="Q17" s="50">
        <v>31.875</v>
      </c>
      <c r="R17" s="50">
        <v>193.09</v>
      </c>
      <c r="S17" s="47" t="s">
        <v>76</v>
      </c>
      <c r="T17" s="48">
        <v>11</v>
      </c>
    </row>
    <row r="18" spans="1:20" ht="21.6" customHeight="1" x14ac:dyDescent="0.25">
      <c r="A18" s="41">
        <v>14</v>
      </c>
      <c r="B18" s="43" t="s">
        <v>80</v>
      </c>
      <c r="C18" s="42">
        <v>532.46400614718311</v>
      </c>
      <c r="D18" s="123">
        <v>111.4626618745411</v>
      </c>
      <c r="E18" s="49">
        <v>13.5621246053795</v>
      </c>
      <c r="F18" s="49">
        <v>3.4283649999999999</v>
      </c>
      <c r="G18" s="49">
        <v>23.522888047413179</v>
      </c>
      <c r="H18" s="49">
        <v>37.215922918038189</v>
      </c>
      <c r="I18" s="49">
        <v>34.298903002481389</v>
      </c>
      <c r="J18" s="49">
        <v>39.116820597355954</v>
      </c>
      <c r="K18" s="49">
        <v>38.286786101973689</v>
      </c>
      <c r="L18" s="49">
        <v>58.957999999999998</v>
      </c>
      <c r="M18" s="49">
        <v>11.440248</v>
      </c>
      <c r="N18" s="49">
        <v>22.041285999999999</v>
      </c>
      <c r="O18" s="49">
        <v>44.59</v>
      </c>
      <c r="P18" s="49">
        <v>52.969000000000001</v>
      </c>
      <c r="Q18" s="49">
        <v>38</v>
      </c>
      <c r="R18" s="49">
        <v>3.5710000000000002</v>
      </c>
      <c r="S18" s="43" t="s">
        <v>18</v>
      </c>
      <c r="T18" s="44">
        <v>14</v>
      </c>
    </row>
    <row r="19" spans="1:20" ht="21.6" customHeight="1" x14ac:dyDescent="0.25">
      <c r="A19" s="45">
        <v>13</v>
      </c>
      <c r="B19" s="47" t="s">
        <v>63</v>
      </c>
      <c r="C19" s="46">
        <v>478.85830246337213</v>
      </c>
      <c r="D19" s="124" t="s">
        <v>11</v>
      </c>
      <c r="E19" s="50">
        <v>11.9170990205454</v>
      </c>
      <c r="F19" s="50">
        <v>9.0310539999999992</v>
      </c>
      <c r="G19" s="50">
        <v>10.39830541894853</v>
      </c>
      <c r="H19" s="50">
        <v>15.593591301843317</v>
      </c>
      <c r="I19" s="50">
        <v>16.843433990074441</v>
      </c>
      <c r="J19" s="50">
        <v>22.663371150644689</v>
      </c>
      <c r="K19" s="50">
        <v>24.010378581315788</v>
      </c>
      <c r="L19" s="50">
        <v>25.824999999999999</v>
      </c>
      <c r="M19" s="50">
        <v>65.033152999999999</v>
      </c>
      <c r="N19" s="50">
        <v>70.869916000000003</v>
      </c>
      <c r="O19" s="50">
        <v>76.231999999999999</v>
      </c>
      <c r="P19" s="50">
        <v>51.284999999999997</v>
      </c>
      <c r="Q19" s="50">
        <v>47.843000000000004</v>
      </c>
      <c r="R19" s="50">
        <v>31.312999999999999</v>
      </c>
      <c r="S19" s="47" t="s">
        <v>2</v>
      </c>
      <c r="T19" s="48">
        <v>13</v>
      </c>
    </row>
    <row r="20" spans="1:20" ht="21.6" customHeight="1" x14ac:dyDescent="0.25">
      <c r="A20" s="41">
        <v>15</v>
      </c>
      <c r="B20" s="43" t="s">
        <v>75</v>
      </c>
      <c r="C20" s="42">
        <v>433.07187323493673</v>
      </c>
      <c r="D20" s="123">
        <v>41.079945991916503</v>
      </c>
      <c r="E20" s="49">
        <v>30.569602197293801</v>
      </c>
      <c r="F20" s="49">
        <v>27.687681000000001</v>
      </c>
      <c r="G20" s="49">
        <v>31.712634141737741</v>
      </c>
      <c r="H20" s="49">
        <v>45.486157340355497</v>
      </c>
      <c r="I20" s="49">
        <v>17.436805013234078</v>
      </c>
      <c r="J20" s="49">
        <v>13.834955993308306</v>
      </c>
      <c r="K20" s="49">
        <v>16.763952557090725</v>
      </c>
      <c r="L20" s="49">
        <v>15.71</v>
      </c>
      <c r="M20" s="49">
        <v>38.991410999999999</v>
      </c>
      <c r="N20" s="49">
        <v>46.074728</v>
      </c>
      <c r="O20" s="49">
        <v>36.523000000000003</v>
      </c>
      <c r="P20" s="49">
        <v>33.640999999999998</v>
      </c>
      <c r="Q20" s="49">
        <v>28.233000000000001</v>
      </c>
      <c r="R20" s="49">
        <v>9.327</v>
      </c>
      <c r="S20" s="43" t="s">
        <v>14</v>
      </c>
      <c r="T20" s="44">
        <v>15</v>
      </c>
    </row>
    <row r="21" spans="1:20" ht="21.6" customHeight="1" x14ac:dyDescent="0.25">
      <c r="A21" s="45">
        <v>16</v>
      </c>
      <c r="B21" s="47" t="s">
        <v>72</v>
      </c>
      <c r="C21" s="46">
        <v>295.82264962095576</v>
      </c>
      <c r="D21" s="124" t="s">
        <v>11</v>
      </c>
      <c r="E21" s="50">
        <v>21.424657597439801</v>
      </c>
      <c r="F21" s="50">
        <v>9.5134100000000004</v>
      </c>
      <c r="G21" s="50">
        <v>8.1751670395093257</v>
      </c>
      <c r="H21" s="50">
        <v>10.188830568466097</v>
      </c>
      <c r="I21" s="50">
        <v>7.2251291861042182</v>
      </c>
      <c r="J21" s="50">
        <v>8.4766766175942525</v>
      </c>
      <c r="K21" s="50">
        <v>9.2705296118421057</v>
      </c>
      <c r="L21" s="50">
        <v>27.422999999999998</v>
      </c>
      <c r="M21" s="50">
        <v>36.180737999999998</v>
      </c>
      <c r="N21" s="50">
        <v>42.234510999999998</v>
      </c>
      <c r="O21" s="50">
        <v>46.771000000000001</v>
      </c>
      <c r="P21" s="50">
        <v>25.023</v>
      </c>
      <c r="Q21" s="50">
        <v>26.713999999999999</v>
      </c>
      <c r="R21" s="50">
        <v>17.202000000000002</v>
      </c>
      <c r="S21" s="47" t="s">
        <v>7</v>
      </c>
      <c r="T21" s="48">
        <v>16</v>
      </c>
    </row>
    <row r="22" spans="1:20" ht="21.6" customHeight="1" x14ac:dyDescent="0.25">
      <c r="A22" s="41">
        <v>17</v>
      </c>
      <c r="B22" s="43" t="s">
        <v>89</v>
      </c>
      <c r="C22" s="42">
        <v>205.818468</v>
      </c>
      <c r="D22" s="123" t="s">
        <v>11</v>
      </c>
      <c r="E22" s="49" t="s">
        <v>11</v>
      </c>
      <c r="F22" s="49" t="s">
        <v>11</v>
      </c>
      <c r="G22" s="49" t="s">
        <v>11</v>
      </c>
      <c r="H22" s="49" t="s">
        <v>11</v>
      </c>
      <c r="I22" s="49" t="s">
        <v>11</v>
      </c>
      <c r="J22" s="49" t="s">
        <v>11</v>
      </c>
      <c r="K22" s="49" t="s">
        <v>11</v>
      </c>
      <c r="L22" s="49">
        <v>43.966000000000001</v>
      </c>
      <c r="M22" s="49">
        <v>42.862809999999996</v>
      </c>
      <c r="N22" s="49">
        <v>30.835657999999999</v>
      </c>
      <c r="O22" s="49">
        <v>30.402999999999999</v>
      </c>
      <c r="P22" s="49">
        <v>37.031999999999996</v>
      </c>
      <c r="Q22" s="49">
        <v>8.5350000000000001</v>
      </c>
      <c r="R22" s="49">
        <v>12.183999999999999</v>
      </c>
      <c r="S22" s="43" t="s">
        <v>19</v>
      </c>
      <c r="T22" s="44">
        <v>17</v>
      </c>
    </row>
    <row r="23" spans="1:20" ht="21.6" customHeight="1" x14ac:dyDescent="0.25">
      <c r="A23" s="45">
        <v>18</v>
      </c>
      <c r="B23" s="47" t="s">
        <v>81</v>
      </c>
      <c r="C23" s="46">
        <v>22.673999999999999</v>
      </c>
      <c r="D23" s="124" t="s">
        <v>11</v>
      </c>
      <c r="E23" s="50" t="s">
        <v>11</v>
      </c>
      <c r="F23" s="50" t="s">
        <v>11</v>
      </c>
      <c r="G23" s="50" t="s">
        <v>11</v>
      </c>
      <c r="H23" s="50">
        <v>5</v>
      </c>
      <c r="I23" s="50">
        <v>5</v>
      </c>
      <c r="J23" s="50">
        <v>5</v>
      </c>
      <c r="K23" s="50">
        <v>5</v>
      </c>
      <c r="L23" s="50">
        <v>1.6739999999999999</v>
      </c>
      <c r="M23" s="50">
        <v>1</v>
      </c>
      <c r="N23" s="50" t="s">
        <v>11</v>
      </c>
      <c r="O23" s="50" t="s">
        <v>11</v>
      </c>
      <c r="P23" s="50" t="s">
        <v>11</v>
      </c>
      <c r="Q23" s="50" t="s">
        <v>11</v>
      </c>
      <c r="R23" s="50" t="s">
        <v>11</v>
      </c>
      <c r="S23" s="47" t="s">
        <v>20</v>
      </c>
      <c r="T23" s="48">
        <v>18</v>
      </c>
    </row>
    <row r="24" spans="1:20" s="65" customFormat="1" ht="29.25" customHeight="1" x14ac:dyDescent="0.3">
      <c r="A24" s="78" t="s">
        <v>90</v>
      </c>
      <c r="B24" s="79"/>
      <c r="C24" s="125">
        <v>17048.517316927591</v>
      </c>
      <c r="D24" s="125">
        <v>1758.9755515540628</v>
      </c>
      <c r="E24" s="125">
        <v>1395.0966947406873</v>
      </c>
      <c r="F24" s="125">
        <v>1121.1635070000002</v>
      </c>
      <c r="G24" s="125">
        <v>1333.0159430751601</v>
      </c>
      <c r="H24" s="125">
        <v>1353.603429276983</v>
      </c>
      <c r="I24" s="125">
        <v>1221.3544073692715</v>
      </c>
      <c r="J24" s="125">
        <v>1119.7175906824239</v>
      </c>
      <c r="K24" s="125">
        <v>1010.092936229</v>
      </c>
      <c r="L24" s="125">
        <v>740.92600000000004</v>
      </c>
      <c r="M24" s="125">
        <v>1067.8800959999999</v>
      </c>
      <c r="N24" s="125">
        <v>1432.7671610000002</v>
      </c>
      <c r="O24" s="125">
        <v>1193.5529999999999</v>
      </c>
      <c r="P24" s="125">
        <v>1009.673</v>
      </c>
      <c r="Q24" s="125">
        <v>509.49400000000003</v>
      </c>
      <c r="R24" s="125">
        <v>781.20399999999995</v>
      </c>
      <c r="S24" s="79" t="s">
        <v>21</v>
      </c>
      <c r="T24" s="80"/>
    </row>
    <row r="25" spans="1:20" ht="21.6" customHeight="1" x14ac:dyDescent="0.25">
      <c r="A25" s="41">
        <v>1</v>
      </c>
      <c r="B25" s="43" t="s">
        <v>82</v>
      </c>
      <c r="C25" s="42">
        <v>2871.7379086721585</v>
      </c>
      <c r="D25" s="49">
        <v>683.64580182872203</v>
      </c>
      <c r="E25" s="49">
        <v>528.23232841361403</v>
      </c>
      <c r="F25" s="49">
        <v>207.90883400000001</v>
      </c>
      <c r="G25" s="49">
        <v>350.01339034517656</v>
      </c>
      <c r="H25" s="49">
        <v>167.25806138907174</v>
      </c>
      <c r="I25" s="49">
        <v>138.95919728220844</v>
      </c>
      <c r="J25" s="49">
        <v>126.79578463968174</v>
      </c>
      <c r="K25" s="49">
        <v>68.673252773684212</v>
      </c>
      <c r="L25" s="49">
        <v>101.015</v>
      </c>
      <c r="M25" s="49">
        <v>130.75809900000002</v>
      </c>
      <c r="N25" s="49">
        <v>62.042158999999998</v>
      </c>
      <c r="O25" s="49">
        <v>73.385999999999996</v>
      </c>
      <c r="P25" s="49">
        <v>50.771999999999998</v>
      </c>
      <c r="Q25" s="49">
        <v>72.102000000000004</v>
      </c>
      <c r="R25" s="49">
        <v>110.176</v>
      </c>
      <c r="S25" s="43" t="s">
        <v>23</v>
      </c>
      <c r="T25" s="44">
        <v>1</v>
      </c>
    </row>
    <row r="26" spans="1:20" ht="21.6" customHeight="1" x14ac:dyDescent="0.25">
      <c r="A26" s="45">
        <v>2</v>
      </c>
      <c r="B26" s="47" t="s">
        <v>83</v>
      </c>
      <c r="C26" s="46">
        <v>1398.3569847340852</v>
      </c>
      <c r="D26" s="50">
        <v>276.85131115999997</v>
      </c>
      <c r="E26" s="50">
        <v>89.148977849873134</v>
      </c>
      <c r="F26" s="50">
        <v>52.922440000000002</v>
      </c>
      <c r="G26" s="50">
        <v>43.294328142881696</v>
      </c>
      <c r="H26" s="50">
        <v>79.665323877067152</v>
      </c>
      <c r="I26" s="50">
        <v>27.199542480605462</v>
      </c>
      <c r="J26" s="50">
        <v>26.521144036611712</v>
      </c>
      <c r="K26" s="50">
        <v>15.314598187046053</v>
      </c>
      <c r="L26" s="50">
        <v>35.218000000000004</v>
      </c>
      <c r="M26" s="50">
        <v>166.04347300000001</v>
      </c>
      <c r="N26" s="50">
        <v>194.44584599999999</v>
      </c>
      <c r="O26" s="50">
        <v>123.71599999999999</v>
      </c>
      <c r="P26" s="50">
        <v>95.525999999999996</v>
      </c>
      <c r="Q26" s="50">
        <v>73.462999999999994</v>
      </c>
      <c r="R26" s="50">
        <v>99.027000000000001</v>
      </c>
      <c r="S26" s="47" t="s">
        <v>22</v>
      </c>
      <c r="T26" s="48">
        <v>2</v>
      </c>
    </row>
    <row r="27" spans="1:20" ht="21.6" customHeight="1" x14ac:dyDescent="0.25">
      <c r="A27" s="41">
        <v>3</v>
      </c>
      <c r="B27" s="43" t="s">
        <v>84</v>
      </c>
      <c r="C27" s="42">
        <v>167.04288710178514</v>
      </c>
      <c r="D27" s="49" t="s">
        <v>11</v>
      </c>
      <c r="E27" s="49">
        <v>5.1840503181188096</v>
      </c>
      <c r="F27" s="49">
        <v>2.15387</v>
      </c>
      <c r="G27" s="49">
        <v>0.47810497456056666</v>
      </c>
      <c r="H27" s="49">
        <v>3.9641216787063858</v>
      </c>
      <c r="I27" s="49">
        <v>3.3494745839007445</v>
      </c>
      <c r="J27" s="49">
        <v>11.746614105709154</v>
      </c>
      <c r="K27" s="49">
        <v>12.233739440789476</v>
      </c>
      <c r="L27" s="49">
        <v>1.37</v>
      </c>
      <c r="M27" s="49">
        <v>10.808038</v>
      </c>
      <c r="N27" s="49">
        <v>12.899874000000001</v>
      </c>
      <c r="O27" s="49">
        <v>31.352</v>
      </c>
      <c r="P27" s="49">
        <v>22.06</v>
      </c>
      <c r="Q27" s="49">
        <v>25.754000000000001</v>
      </c>
      <c r="R27" s="49">
        <v>23.689</v>
      </c>
      <c r="S27" s="43" t="s">
        <v>24</v>
      </c>
      <c r="T27" s="44">
        <v>3</v>
      </c>
    </row>
    <row r="28" spans="1:20" ht="21.6" customHeight="1" x14ac:dyDescent="0.25">
      <c r="A28" s="45">
        <v>4</v>
      </c>
      <c r="B28" s="47" t="s">
        <v>85</v>
      </c>
      <c r="C28" s="46">
        <v>123.69258759000002</v>
      </c>
      <c r="D28" s="50">
        <v>105.90593159000001</v>
      </c>
      <c r="E28" s="50" t="s">
        <v>11</v>
      </c>
      <c r="F28" s="50" t="s">
        <v>11</v>
      </c>
      <c r="G28" s="50" t="s">
        <v>11</v>
      </c>
      <c r="H28" s="50" t="s">
        <v>11</v>
      </c>
      <c r="I28" s="50" t="s">
        <v>11</v>
      </c>
      <c r="J28" s="50" t="s">
        <v>11</v>
      </c>
      <c r="K28" s="50" t="s">
        <v>11</v>
      </c>
      <c r="L28" s="50" t="s">
        <v>11</v>
      </c>
      <c r="M28" s="50" t="s">
        <v>11</v>
      </c>
      <c r="N28" s="50">
        <v>1.5746560000000001</v>
      </c>
      <c r="O28" s="50">
        <v>8.5380000000000003</v>
      </c>
      <c r="P28" s="50">
        <v>7.4169999999999998</v>
      </c>
      <c r="Q28" s="50">
        <v>0.19400000000000001</v>
      </c>
      <c r="R28" s="50">
        <v>6.3E-2</v>
      </c>
      <c r="S28" s="47" t="s">
        <v>25</v>
      </c>
      <c r="T28" s="48">
        <v>4</v>
      </c>
    </row>
    <row r="29" spans="1:20" ht="21.6" customHeight="1" x14ac:dyDescent="0.25">
      <c r="A29" s="41">
        <v>5</v>
      </c>
      <c r="B29" s="43" t="s">
        <v>86</v>
      </c>
      <c r="C29" s="42">
        <v>1.236</v>
      </c>
      <c r="D29" s="49" t="s">
        <v>11</v>
      </c>
      <c r="E29" s="49" t="s">
        <v>11</v>
      </c>
      <c r="F29" s="49" t="s">
        <v>11</v>
      </c>
      <c r="G29" s="49" t="s">
        <v>11</v>
      </c>
      <c r="H29" s="49" t="s">
        <v>11</v>
      </c>
      <c r="I29" s="49" t="s">
        <v>11</v>
      </c>
      <c r="J29" s="49" t="s">
        <v>11</v>
      </c>
      <c r="K29" s="49" t="s">
        <v>11</v>
      </c>
      <c r="L29" s="49" t="s">
        <v>11</v>
      </c>
      <c r="M29" s="49" t="s">
        <v>11</v>
      </c>
      <c r="N29" s="49" t="s">
        <v>11</v>
      </c>
      <c r="O29" s="49" t="s">
        <v>11</v>
      </c>
      <c r="P29" s="49" t="s">
        <v>11</v>
      </c>
      <c r="Q29" s="49">
        <v>1.135</v>
      </c>
      <c r="R29" s="49">
        <v>0.10100000000000001</v>
      </c>
      <c r="S29" s="43" t="s">
        <v>26</v>
      </c>
      <c r="T29" s="44">
        <v>5</v>
      </c>
    </row>
    <row r="30" spans="1:20" ht="21.6" customHeight="1" x14ac:dyDescent="0.25">
      <c r="A30" s="45">
        <v>6</v>
      </c>
      <c r="B30" s="47" t="s">
        <v>87</v>
      </c>
      <c r="C30" s="46">
        <v>862.82668339285033</v>
      </c>
      <c r="D30" s="50">
        <v>149.44766954545901</v>
      </c>
      <c r="E30" s="50">
        <v>52.501149560000009</v>
      </c>
      <c r="F30" s="50">
        <v>33.03</v>
      </c>
      <c r="G30" s="50">
        <v>107.13468239655334</v>
      </c>
      <c r="H30" s="50">
        <v>37.222601895984198</v>
      </c>
      <c r="I30" s="50">
        <v>12.712788284532671</v>
      </c>
      <c r="J30" s="50">
        <v>40.349851424840878</v>
      </c>
      <c r="K30" s="50">
        <v>20.745976285480264</v>
      </c>
      <c r="L30" s="50">
        <v>209.05</v>
      </c>
      <c r="M30" s="50">
        <v>134.56302299999999</v>
      </c>
      <c r="N30" s="50">
        <v>19.674941</v>
      </c>
      <c r="O30" s="50">
        <v>10.273</v>
      </c>
      <c r="P30" s="50">
        <v>11.928000000000001</v>
      </c>
      <c r="Q30" s="50">
        <v>18.728000000000002</v>
      </c>
      <c r="R30" s="50">
        <v>5.4649999999999999</v>
      </c>
      <c r="S30" s="47" t="s">
        <v>27</v>
      </c>
      <c r="T30" s="48">
        <v>6</v>
      </c>
    </row>
    <row r="31" spans="1:20" ht="49.5" customHeight="1" x14ac:dyDescent="0.25">
      <c r="A31" s="78" t="s">
        <v>88</v>
      </c>
      <c r="B31" s="79"/>
      <c r="C31" s="125">
        <v>5424.8930514908798</v>
      </c>
      <c r="D31" s="125">
        <v>1215.8507141241807</v>
      </c>
      <c r="E31" s="125">
        <v>675.06650614160606</v>
      </c>
      <c r="F31" s="125">
        <v>296.01514399999996</v>
      </c>
      <c r="G31" s="125">
        <v>500.92050585917212</v>
      </c>
      <c r="H31" s="125">
        <v>288.11010884082941</v>
      </c>
      <c r="I31" s="125">
        <v>182.22100263124733</v>
      </c>
      <c r="J31" s="125">
        <v>205.41339420684346</v>
      </c>
      <c r="K31" s="125">
        <v>116.96756668700002</v>
      </c>
      <c r="L31" s="125">
        <v>346.65300000000002</v>
      </c>
      <c r="M31" s="125">
        <v>442.17263300000002</v>
      </c>
      <c r="N31" s="125">
        <v>290.63747599999999</v>
      </c>
      <c r="O31" s="125">
        <v>247.26499999999999</v>
      </c>
      <c r="P31" s="125">
        <v>187.703</v>
      </c>
      <c r="Q31" s="125">
        <v>191.37599999999998</v>
      </c>
      <c r="R31" s="125">
        <v>238.52099999999999</v>
      </c>
      <c r="S31" s="79" t="s">
        <v>28</v>
      </c>
      <c r="T31" s="80"/>
    </row>
    <row r="32" spans="1:20" ht="28.5" customHeight="1" x14ac:dyDescent="0.25">
      <c r="A32" s="126" t="s">
        <v>114</v>
      </c>
      <c r="B32" s="127"/>
      <c r="C32" s="128">
        <v>22473.41036841847</v>
      </c>
      <c r="D32" s="128">
        <v>2974.8262656782435</v>
      </c>
      <c r="E32" s="128">
        <v>2070.1632008822935</v>
      </c>
      <c r="F32" s="128">
        <v>1417.1786510000002</v>
      </c>
      <c r="G32" s="128">
        <v>1833.93644893433</v>
      </c>
      <c r="H32" s="128">
        <v>1641.7135381178125</v>
      </c>
      <c r="I32" s="128">
        <v>1403.58</v>
      </c>
      <c r="J32" s="128">
        <v>1325.1309848892674</v>
      </c>
      <c r="K32" s="128">
        <v>1127.0605029159999</v>
      </c>
      <c r="L32" s="128">
        <v>1087.5790000000002</v>
      </c>
      <c r="M32" s="128">
        <v>1510.052729</v>
      </c>
      <c r="N32" s="128">
        <v>1723.4046370000001</v>
      </c>
      <c r="O32" s="128">
        <v>1440.8179999999998</v>
      </c>
      <c r="P32" s="128">
        <v>1197.376</v>
      </c>
      <c r="Q32" s="52">
        <v>700.87</v>
      </c>
      <c r="R32" s="128">
        <v>1019.72</v>
      </c>
      <c r="S32" s="127" t="s">
        <v>54</v>
      </c>
      <c r="T32" s="129"/>
    </row>
    <row r="33" spans="1:20" ht="23.85" customHeight="1" x14ac:dyDescent="0.25">
      <c r="A33" s="40" t="s">
        <v>137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 t="s">
        <v>126</v>
      </c>
    </row>
    <row r="34" spans="1:20" ht="39" customHeight="1" x14ac:dyDescent="0.25"/>
    <row r="35" spans="1:20" ht="78.75" customHeight="1" x14ac:dyDescent="0.25"/>
    <row r="36" spans="1:20" ht="76.5" customHeight="1" x14ac:dyDescent="0.25"/>
    <row r="38" spans="1:20" ht="20.25" customHeight="1" x14ac:dyDescent="0.25"/>
    <row r="39" spans="1:20" ht="20.25" customHeight="1" x14ac:dyDescent="0.25"/>
    <row r="40" spans="1:20" ht="20.25" customHeight="1" x14ac:dyDescent="0.25"/>
    <row r="41" spans="1:20" ht="20.25" customHeight="1" x14ac:dyDescent="0.25"/>
    <row r="42" spans="1:20" ht="20.25" customHeight="1" x14ac:dyDescent="0.25"/>
    <row r="43" spans="1:20" ht="20.25" customHeight="1" x14ac:dyDescent="0.25"/>
    <row r="44" spans="1:20" ht="20.25" customHeight="1" x14ac:dyDescent="0.25"/>
    <row r="45" spans="1:20" ht="20.25" customHeight="1" x14ac:dyDescent="0.25"/>
    <row r="46" spans="1:20" ht="20.25" customHeight="1" x14ac:dyDescent="0.25"/>
  </sheetData>
  <mergeCells count="11">
    <mergeCell ref="W1:W2"/>
    <mergeCell ref="A31:B31"/>
    <mergeCell ref="S31:T31"/>
    <mergeCell ref="A32:B32"/>
    <mergeCell ref="S32:T32"/>
    <mergeCell ref="A3:T3"/>
    <mergeCell ref="A4:T4"/>
    <mergeCell ref="A5:B5"/>
    <mergeCell ref="S5:T5"/>
    <mergeCell ref="A24:B24"/>
    <mergeCell ref="S24:T24"/>
  </mergeCells>
  <printOptions horizontalCentered="1" verticalCentered="1"/>
  <pageMargins left="0" right="0" top="0" bottom="0" header="0" footer="0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93712-4B88-4376-83CA-121F74DC5444}">
  <sheetPr>
    <tabColor rgb="FFFFF5D5"/>
  </sheetPr>
  <dimension ref="B1:N14"/>
  <sheetViews>
    <sheetView showGridLines="0" zoomScale="93" zoomScaleNormal="93" workbookViewId="0">
      <selection activeCell="M7" sqref="M7"/>
    </sheetView>
  </sheetViews>
  <sheetFormatPr defaultColWidth="9.140625" defaultRowHeight="15" x14ac:dyDescent="0.25"/>
  <cols>
    <col min="1" max="1" width="7.28515625" style="32" customWidth="1"/>
    <col min="2" max="2" width="11.42578125" style="32" customWidth="1"/>
    <col min="3" max="3" width="25.5703125" style="32" customWidth="1"/>
    <col min="4" max="5" width="12.7109375" style="32" customWidth="1"/>
    <col min="6" max="6" width="23.140625" style="32" customWidth="1"/>
    <col min="7" max="7" width="6.85546875" style="32" customWidth="1"/>
    <col min="8" max="11" width="9.140625" style="32"/>
    <col min="12" max="12" width="9.5703125" style="32" customWidth="1"/>
    <col min="13" max="13" width="21.140625" style="32" customWidth="1"/>
    <col min="14" max="14" width="12" style="32" customWidth="1"/>
    <col min="15" max="16384" width="9.140625" style="32"/>
  </cols>
  <sheetData>
    <row r="1" spans="2:14" ht="39" customHeight="1" x14ac:dyDescent="0.25">
      <c r="B1" s="180" t="s">
        <v>155</v>
      </c>
      <c r="C1" s="180"/>
      <c r="D1" s="180"/>
      <c r="E1" s="180"/>
      <c r="F1" s="180"/>
      <c r="G1" s="180"/>
      <c r="L1" s="282"/>
      <c r="M1" s="283" t="s">
        <v>198</v>
      </c>
      <c r="N1" s="284"/>
    </row>
    <row r="2" spans="2:14" ht="57" customHeight="1" x14ac:dyDescent="0.25">
      <c r="B2" s="181" t="s">
        <v>156</v>
      </c>
      <c r="C2" s="181"/>
      <c r="D2" s="181"/>
      <c r="E2" s="181"/>
      <c r="F2" s="181"/>
      <c r="G2" s="181"/>
      <c r="L2" s="282"/>
      <c r="M2" s="283" t="s">
        <v>199</v>
      </c>
      <c r="N2"/>
    </row>
    <row r="3" spans="2:14" ht="23.25" customHeight="1" x14ac:dyDescent="0.25">
      <c r="B3" s="182" t="s">
        <v>138</v>
      </c>
      <c r="C3" s="182" t="s">
        <v>77</v>
      </c>
      <c r="D3" s="183" t="s">
        <v>157</v>
      </c>
      <c r="E3" s="183" t="s">
        <v>157</v>
      </c>
      <c r="F3" s="182" t="s">
        <v>158</v>
      </c>
      <c r="G3" s="182" t="s">
        <v>139</v>
      </c>
    </row>
    <row r="4" spans="2:14" ht="23.25" customHeight="1" x14ac:dyDescent="0.25">
      <c r="B4" s="182"/>
      <c r="C4" s="182"/>
      <c r="D4" s="184" t="s">
        <v>159</v>
      </c>
      <c r="E4" s="184" t="s">
        <v>159</v>
      </c>
      <c r="F4" s="182"/>
      <c r="G4" s="182"/>
    </row>
    <row r="5" spans="2:14" ht="23.25" customHeight="1" thickBot="1" x14ac:dyDescent="0.3">
      <c r="B5" s="185"/>
      <c r="C5" s="185"/>
      <c r="D5" s="186">
        <v>2022</v>
      </c>
      <c r="E5" s="186">
        <v>2021</v>
      </c>
      <c r="F5" s="187"/>
      <c r="G5" s="182"/>
    </row>
    <row r="6" spans="2:14" ht="36" customHeight="1" x14ac:dyDescent="0.25">
      <c r="B6" s="188">
        <v>1</v>
      </c>
      <c r="C6" s="189" t="s">
        <v>160</v>
      </c>
      <c r="D6" s="190">
        <v>38.6</v>
      </c>
      <c r="E6" s="191">
        <v>29.5</v>
      </c>
      <c r="F6" s="192" t="s">
        <v>161</v>
      </c>
      <c r="G6" s="131">
        <v>1</v>
      </c>
    </row>
    <row r="7" spans="2:14" ht="36" customHeight="1" x14ac:dyDescent="0.25">
      <c r="B7" s="193">
        <v>2</v>
      </c>
      <c r="C7" s="194" t="s">
        <v>162</v>
      </c>
      <c r="D7" s="195">
        <v>31.3</v>
      </c>
      <c r="E7" s="196">
        <v>37.799999999999997</v>
      </c>
      <c r="F7" s="197" t="s">
        <v>163</v>
      </c>
      <c r="G7" s="132">
        <v>2</v>
      </c>
    </row>
    <row r="8" spans="2:14" ht="36" customHeight="1" x14ac:dyDescent="0.25">
      <c r="B8" s="198">
        <v>3</v>
      </c>
      <c r="C8" s="199" t="s">
        <v>164</v>
      </c>
      <c r="D8" s="200">
        <v>19.7</v>
      </c>
      <c r="E8" s="201">
        <v>22.4</v>
      </c>
      <c r="F8" s="202" t="s">
        <v>165</v>
      </c>
      <c r="G8" s="131">
        <v>3</v>
      </c>
    </row>
    <row r="9" spans="2:14" ht="36" customHeight="1" x14ac:dyDescent="0.25">
      <c r="B9" s="193">
        <v>4</v>
      </c>
      <c r="C9" s="194" t="s">
        <v>166</v>
      </c>
      <c r="D9" s="195">
        <v>4.4000000000000004</v>
      </c>
      <c r="E9" s="196">
        <v>0.5</v>
      </c>
      <c r="F9" s="197" t="s">
        <v>167</v>
      </c>
      <c r="G9" s="132">
        <v>4</v>
      </c>
    </row>
    <row r="10" spans="2:14" ht="36" customHeight="1" x14ac:dyDescent="0.25">
      <c r="B10" s="198">
        <v>5</v>
      </c>
      <c r="C10" s="199" t="s">
        <v>168</v>
      </c>
      <c r="D10" s="200">
        <v>2.5</v>
      </c>
      <c r="E10" s="201">
        <v>4.4000000000000004</v>
      </c>
      <c r="F10" s="202" t="s">
        <v>169</v>
      </c>
      <c r="G10" s="131">
        <v>5</v>
      </c>
    </row>
    <row r="11" spans="2:14" ht="36" customHeight="1" x14ac:dyDescent="0.25">
      <c r="B11" s="193">
        <v>6</v>
      </c>
      <c r="C11" s="194" t="s">
        <v>170</v>
      </c>
      <c r="D11" s="195">
        <v>1.6</v>
      </c>
      <c r="E11" s="196">
        <v>3.7</v>
      </c>
      <c r="F11" s="197" t="s">
        <v>171</v>
      </c>
      <c r="G11" s="132">
        <v>6</v>
      </c>
    </row>
    <row r="12" spans="2:14" ht="36" customHeight="1" x14ac:dyDescent="0.25">
      <c r="B12" s="198">
        <v>7</v>
      </c>
      <c r="C12" s="199" t="s">
        <v>172</v>
      </c>
      <c r="D12" s="200">
        <v>1.3</v>
      </c>
      <c r="E12" s="201">
        <v>1.5</v>
      </c>
      <c r="F12" s="202" t="s">
        <v>173</v>
      </c>
      <c r="G12" s="131">
        <v>7</v>
      </c>
    </row>
    <row r="13" spans="2:14" ht="36" customHeight="1" x14ac:dyDescent="0.25">
      <c r="B13" s="193">
        <v>8</v>
      </c>
      <c r="C13" s="194" t="s">
        <v>174</v>
      </c>
      <c r="D13" s="195">
        <v>0.6</v>
      </c>
      <c r="E13" s="196">
        <v>0.2</v>
      </c>
      <c r="F13" s="197" t="s">
        <v>175</v>
      </c>
      <c r="G13" s="132">
        <v>8</v>
      </c>
    </row>
    <row r="14" spans="2:14" ht="30" customHeight="1" x14ac:dyDescent="0.25">
      <c r="B14" s="203" t="s">
        <v>61</v>
      </c>
      <c r="C14" s="204"/>
      <c r="D14" s="205">
        <v>100</v>
      </c>
      <c r="E14" s="205">
        <v>100</v>
      </c>
      <c r="F14" s="206" t="s">
        <v>16</v>
      </c>
      <c r="G14" s="207"/>
    </row>
  </sheetData>
  <mergeCells count="9">
    <mergeCell ref="B14:C14"/>
    <mergeCell ref="F14:G14"/>
    <mergeCell ref="L1:L2"/>
    <mergeCell ref="B1:G1"/>
    <mergeCell ref="B2:G2"/>
    <mergeCell ref="B3:B5"/>
    <mergeCell ref="C3:C5"/>
    <mergeCell ref="F3:F5"/>
    <mergeCell ref="G3:G5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AEFFE-0B6E-4442-86FA-574D657ACD75}">
  <sheetPr>
    <tabColor rgb="FFFFF5D5"/>
  </sheetPr>
  <dimension ref="A1:T42"/>
  <sheetViews>
    <sheetView showGridLines="0" zoomScale="82" zoomScaleNormal="82" workbookViewId="0">
      <selection activeCell="O7" sqref="O7"/>
    </sheetView>
  </sheetViews>
  <sheetFormatPr defaultColWidth="9.140625" defaultRowHeight="15" x14ac:dyDescent="0.25"/>
  <cols>
    <col min="1" max="1" width="24.7109375" style="33" customWidth="1"/>
    <col min="2" max="2" width="16.42578125" style="34" customWidth="1"/>
    <col min="3" max="3" width="17.140625" style="34" customWidth="1"/>
    <col min="4" max="4" width="18.140625" style="34" customWidth="1"/>
    <col min="5" max="5" width="15.85546875" style="33" customWidth="1"/>
    <col min="6" max="6" width="24.7109375" style="34" customWidth="1"/>
    <col min="7" max="12" width="9.140625" style="34"/>
    <col min="13" max="13" width="18.42578125" style="34" customWidth="1"/>
    <col min="14" max="16384" width="9.140625" style="34"/>
  </cols>
  <sheetData>
    <row r="1" spans="1:14" ht="16.5" customHeight="1" thickBot="1" x14ac:dyDescent="0.3">
      <c r="L1" s="282"/>
      <c r="M1" s="283" t="s">
        <v>198</v>
      </c>
      <c r="N1" s="284"/>
    </row>
    <row r="2" spans="1:14" s="38" customFormat="1" ht="27.75" customHeight="1" x14ac:dyDescent="0.25">
      <c r="A2" s="208" t="s">
        <v>176</v>
      </c>
      <c r="B2" s="130"/>
      <c r="C2" s="130"/>
      <c r="D2" s="130"/>
      <c r="E2" s="130"/>
      <c r="F2" s="209"/>
      <c r="L2" s="282"/>
      <c r="M2" s="283" t="s">
        <v>199</v>
      </c>
      <c r="N2"/>
    </row>
    <row r="3" spans="1:14" s="38" customFormat="1" ht="26.25" customHeight="1" x14ac:dyDescent="0.25">
      <c r="A3" s="210" t="s">
        <v>177</v>
      </c>
      <c r="B3" s="211"/>
      <c r="C3" s="211"/>
      <c r="D3" s="211"/>
      <c r="E3" s="211"/>
      <c r="F3" s="212"/>
    </row>
    <row r="4" spans="1:14" s="39" customFormat="1" ht="69" customHeight="1" x14ac:dyDescent="0.25">
      <c r="A4" s="213" t="s">
        <v>178</v>
      </c>
      <c r="B4" s="214" t="s">
        <v>179</v>
      </c>
      <c r="C4" s="215"/>
      <c r="D4" s="214" t="s">
        <v>180</v>
      </c>
      <c r="E4" s="215"/>
      <c r="F4" s="216" t="s">
        <v>181</v>
      </c>
    </row>
    <row r="5" spans="1:14" ht="35.25" customHeight="1" x14ac:dyDescent="0.25">
      <c r="A5" s="217"/>
      <c r="B5" s="218" t="s">
        <v>182</v>
      </c>
      <c r="C5" s="219" t="s">
        <v>183</v>
      </c>
      <c r="D5" s="218" t="s">
        <v>182</v>
      </c>
      <c r="E5" s="219" t="s">
        <v>183</v>
      </c>
      <c r="F5" s="220"/>
    </row>
    <row r="6" spans="1:14" ht="40.5" customHeight="1" thickBot="1" x14ac:dyDescent="0.3">
      <c r="A6" s="221"/>
      <c r="B6" s="222"/>
      <c r="C6" s="223" t="s">
        <v>184</v>
      </c>
      <c r="D6" s="222" t="s">
        <v>185</v>
      </c>
      <c r="E6" s="223" t="s">
        <v>184</v>
      </c>
      <c r="F6" s="224"/>
    </row>
    <row r="7" spans="1:14" ht="51" customHeight="1" thickBot="1" x14ac:dyDescent="0.3">
      <c r="A7" s="225" t="s">
        <v>97</v>
      </c>
      <c r="B7" s="226"/>
      <c r="C7" s="226"/>
      <c r="D7" s="226"/>
      <c r="E7" s="226"/>
      <c r="F7" s="227"/>
    </row>
    <row r="8" spans="1:14" ht="28.5" customHeight="1" x14ac:dyDescent="0.25">
      <c r="A8" s="228" t="s">
        <v>69</v>
      </c>
      <c r="B8" s="229">
        <v>7.028677264380695E-2</v>
      </c>
      <c r="C8" s="230">
        <v>97.755990873533236</v>
      </c>
      <c r="D8" s="231">
        <v>0.1469986703172465</v>
      </c>
      <c r="E8" s="232">
        <v>77.651293825464904</v>
      </c>
      <c r="F8" s="233" t="s">
        <v>6</v>
      </c>
    </row>
    <row r="9" spans="1:14" ht="28.5" customHeight="1" x14ac:dyDescent="0.25">
      <c r="A9" s="234" t="s">
        <v>74</v>
      </c>
      <c r="B9" s="235">
        <v>6.7389416761041737E-2</v>
      </c>
      <c r="C9" s="236">
        <v>93.726301010430248</v>
      </c>
      <c r="D9" s="235">
        <v>0.13708969424305967</v>
      </c>
      <c r="E9" s="236">
        <v>72.416928024838271</v>
      </c>
      <c r="F9" s="237" t="s">
        <v>13</v>
      </c>
    </row>
    <row r="10" spans="1:14" ht="28.5" customHeight="1" x14ac:dyDescent="0.25">
      <c r="A10" s="238" t="s">
        <v>80</v>
      </c>
      <c r="B10" s="239">
        <v>5.3769834385962431E-2</v>
      </c>
      <c r="C10" s="240">
        <v>74.783963494000005</v>
      </c>
      <c r="D10" s="239">
        <v>0.11585410335603577</v>
      </c>
      <c r="E10" s="240">
        <v>61.199336029162971</v>
      </c>
      <c r="F10" s="241" t="s">
        <v>18</v>
      </c>
    </row>
    <row r="11" spans="1:14" ht="28.5" customHeight="1" x14ac:dyDescent="0.25">
      <c r="A11" s="234" t="s">
        <v>79</v>
      </c>
      <c r="B11" s="235">
        <v>8.9381560337764274E-2</v>
      </c>
      <c r="C11" s="236">
        <v>124.31333333399999</v>
      </c>
      <c r="D11" s="235">
        <v>9.00323438932885E-2</v>
      </c>
      <c r="E11" s="236">
        <v>47.559123999999997</v>
      </c>
      <c r="F11" s="237" t="s">
        <v>30</v>
      </c>
    </row>
    <row r="12" spans="1:14" ht="28.5" customHeight="1" x14ac:dyDescent="0.25">
      <c r="A12" s="238" t="s">
        <v>68</v>
      </c>
      <c r="B12" s="239">
        <v>7.2302004284910473E-2</v>
      </c>
      <c r="C12" s="240">
        <v>100.55880794004041</v>
      </c>
      <c r="D12" s="239">
        <v>8.287042524504494E-2</v>
      </c>
      <c r="E12" s="240">
        <v>43.775877198456726</v>
      </c>
      <c r="F12" s="241" t="s">
        <v>5</v>
      </c>
    </row>
    <row r="13" spans="1:14" ht="28.5" customHeight="1" x14ac:dyDescent="0.25">
      <c r="A13" s="234" t="s">
        <v>65</v>
      </c>
      <c r="B13" s="235">
        <v>0.11764284133400425</v>
      </c>
      <c r="C13" s="236">
        <v>163.61958432867016</v>
      </c>
      <c r="D13" s="235">
        <v>7.6941141931182247E-2</v>
      </c>
      <c r="E13" s="236">
        <v>40.643763691677883</v>
      </c>
      <c r="F13" s="237" t="s">
        <v>3</v>
      </c>
    </row>
    <row r="14" spans="1:14" ht="28.5" customHeight="1" x14ac:dyDescent="0.25">
      <c r="A14" s="238" t="s">
        <v>62</v>
      </c>
      <c r="B14" s="239">
        <v>3.4548299017484442E-2</v>
      </c>
      <c r="C14" s="240">
        <v>48.050338298565833</v>
      </c>
      <c r="D14" s="239">
        <v>4.4301948365530454E-2</v>
      </c>
      <c r="E14" s="240">
        <v>23.402277055622946</v>
      </c>
      <c r="F14" s="241" t="s">
        <v>1</v>
      </c>
    </row>
    <row r="15" spans="1:14" ht="28.5" customHeight="1" x14ac:dyDescent="0.25">
      <c r="A15" s="234" t="s">
        <v>64</v>
      </c>
      <c r="B15" s="235">
        <v>3.3801522801521565E-2</v>
      </c>
      <c r="C15" s="236">
        <v>47.011709745762715</v>
      </c>
      <c r="D15" s="235">
        <v>3.5518958124031115E-2</v>
      </c>
      <c r="E15" s="236">
        <v>18.76270749736117</v>
      </c>
      <c r="F15" s="237" t="s">
        <v>8</v>
      </c>
    </row>
    <row r="16" spans="1:14" ht="28.5" customHeight="1" x14ac:dyDescent="0.25">
      <c r="A16" s="238" t="s">
        <v>66</v>
      </c>
      <c r="B16" s="239">
        <v>8.3564538910883945E-2</v>
      </c>
      <c r="C16" s="240">
        <v>116.22292496656779</v>
      </c>
      <c r="D16" s="239">
        <v>2.9617708034153235E-2</v>
      </c>
      <c r="E16" s="240">
        <v>15.645402397405475</v>
      </c>
      <c r="F16" s="241" t="s">
        <v>10</v>
      </c>
    </row>
    <row r="17" spans="1:20" ht="28.5" customHeight="1" x14ac:dyDescent="0.25">
      <c r="A17" s="234" t="s">
        <v>70</v>
      </c>
      <c r="B17" s="235">
        <v>1.0785033021874358E-2</v>
      </c>
      <c r="C17" s="236">
        <v>15</v>
      </c>
      <c r="D17" s="235">
        <v>2.8395921640594714E-2</v>
      </c>
      <c r="E17" s="236">
        <v>15</v>
      </c>
      <c r="F17" s="237" t="s">
        <v>12</v>
      </c>
    </row>
    <row r="18" spans="1:20" ht="28.5" customHeight="1" x14ac:dyDescent="0.25">
      <c r="A18" s="238" t="s">
        <v>75</v>
      </c>
      <c r="B18" s="239">
        <v>2.6589312679913914E-2</v>
      </c>
      <c r="C18" s="240">
        <v>36.980850164276397</v>
      </c>
      <c r="D18" s="239">
        <v>2.140484329042236E-2</v>
      </c>
      <c r="E18" s="240">
        <v>11.306998709889768</v>
      </c>
      <c r="F18" s="241" t="s">
        <v>14</v>
      </c>
    </row>
    <row r="19" spans="1:20" ht="28.5" customHeight="1" x14ac:dyDescent="0.25">
      <c r="A19" s="234" t="s">
        <v>63</v>
      </c>
      <c r="B19" s="235">
        <v>4.7966737620603892E-3</v>
      </c>
      <c r="C19" s="236">
        <v>6.6712921773142106</v>
      </c>
      <c r="D19" s="235">
        <v>5.7315109634139896E-3</v>
      </c>
      <c r="E19" s="236">
        <v>3.0276412767777048</v>
      </c>
      <c r="F19" s="237" t="s">
        <v>2</v>
      </c>
    </row>
    <row r="20" spans="1:20" ht="28.5" customHeight="1" x14ac:dyDescent="0.25">
      <c r="A20" s="238" t="s">
        <v>72</v>
      </c>
      <c r="B20" s="239">
        <v>4.5307288739084243E-3</v>
      </c>
      <c r="C20" s="240">
        <v>6.3014116851368964</v>
      </c>
      <c r="D20" s="239">
        <v>5.5550211694405278E-3</v>
      </c>
      <c r="E20" s="240">
        <v>2.9344114481033898</v>
      </c>
      <c r="F20" s="241" t="s">
        <v>7</v>
      </c>
    </row>
    <row r="21" spans="1:20" ht="28.5" customHeight="1" x14ac:dyDescent="0.25">
      <c r="A21" s="234" t="s">
        <v>67</v>
      </c>
      <c r="B21" s="235">
        <v>0</v>
      </c>
      <c r="C21" s="236">
        <v>0</v>
      </c>
      <c r="D21" s="235">
        <v>4.0936696473946966E-4</v>
      </c>
      <c r="E21" s="236">
        <v>0.21624599999999999</v>
      </c>
      <c r="F21" s="237" t="s">
        <v>4</v>
      </c>
    </row>
    <row r="22" spans="1:20" ht="28.5" customHeight="1" x14ac:dyDescent="0.25">
      <c r="A22" s="238" t="s">
        <v>89</v>
      </c>
      <c r="B22" s="239">
        <v>0</v>
      </c>
      <c r="C22" s="240">
        <v>0</v>
      </c>
      <c r="D22" s="239">
        <v>7.1900220094132624E-10</v>
      </c>
      <c r="E22" s="240">
        <v>3.7980922579746967E-7</v>
      </c>
      <c r="F22" s="241" t="s">
        <v>19</v>
      </c>
    </row>
    <row r="23" spans="1:20" ht="28.5" customHeight="1" x14ac:dyDescent="0.25">
      <c r="A23" s="234" t="s">
        <v>78</v>
      </c>
      <c r="B23" s="235">
        <v>2.5165077051040166E-2</v>
      </c>
      <c r="C23" s="236">
        <v>35</v>
      </c>
      <c r="D23" s="235">
        <v>0</v>
      </c>
      <c r="E23" s="236">
        <v>0</v>
      </c>
      <c r="F23" s="237" t="s">
        <v>17</v>
      </c>
    </row>
    <row r="24" spans="1:20" ht="28.5" customHeight="1" x14ac:dyDescent="0.25">
      <c r="A24" s="238" t="s">
        <v>73</v>
      </c>
      <c r="B24" s="239">
        <v>0</v>
      </c>
      <c r="C24" s="240">
        <v>0</v>
      </c>
      <c r="D24" s="239">
        <v>0</v>
      </c>
      <c r="E24" s="240">
        <v>0</v>
      </c>
      <c r="F24" s="241" t="s">
        <v>76</v>
      </c>
    </row>
    <row r="25" spans="1:20" ht="28.5" customHeight="1" x14ac:dyDescent="0.25">
      <c r="A25" s="234" t="s">
        <v>81</v>
      </c>
      <c r="B25" s="235">
        <v>0</v>
      </c>
      <c r="C25" s="236">
        <v>0</v>
      </c>
      <c r="D25" s="235">
        <v>0</v>
      </c>
      <c r="E25" s="236">
        <v>0</v>
      </c>
      <c r="F25" s="237" t="s">
        <v>20</v>
      </c>
    </row>
    <row r="26" spans="1:20" ht="28.5" customHeight="1" x14ac:dyDescent="0.25">
      <c r="A26" s="238" t="s">
        <v>98</v>
      </c>
      <c r="B26" s="239">
        <v>0</v>
      </c>
      <c r="C26" s="240">
        <v>0</v>
      </c>
      <c r="D26" s="239">
        <v>0</v>
      </c>
      <c r="E26" s="240">
        <v>0</v>
      </c>
      <c r="F26" s="241" t="s">
        <v>99</v>
      </c>
    </row>
    <row r="27" spans="1:20" ht="28.5" customHeight="1" x14ac:dyDescent="0.25">
      <c r="A27" s="234" t="s">
        <v>100</v>
      </c>
      <c r="B27" s="235">
        <v>0</v>
      </c>
      <c r="C27" s="236">
        <v>0</v>
      </c>
      <c r="D27" s="235">
        <v>0</v>
      </c>
      <c r="E27" s="236">
        <v>0</v>
      </c>
      <c r="F27" s="237" t="s">
        <v>101</v>
      </c>
    </row>
    <row r="28" spans="1:20" ht="28.5" customHeight="1" x14ac:dyDescent="0.25">
      <c r="A28" s="238" t="s">
        <v>71</v>
      </c>
      <c r="B28" s="239">
        <v>0</v>
      </c>
      <c r="C28" s="240">
        <v>0</v>
      </c>
      <c r="D28" s="239">
        <v>0</v>
      </c>
      <c r="E28" s="240">
        <v>0</v>
      </c>
      <c r="F28" s="241" t="s">
        <v>15</v>
      </c>
    </row>
    <row r="29" spans="1:20" ht="46.5" customHeight="1" x14ac:dyDescent="0.25">
      <c r="A29" s="242" t="s">
        <v>102</v>
      </c>
      <c r="B29" s="243">
        <v>0.69455361586617737</v>
      </c>
      <c r="C29" s="244">
        <v>965.99650801829796</v>
      </c>
      <c r="D29" s="243">
        <v>0.8207216582571859</v>
      </c>
      <c r="E29" s="244">
        <v>433.54200753457053</v>
      </c>
      <c r="F29" s="245" t="s">
        <v>103</v>
      </c>
    </row>
    <row r="30" spans="1:20" ht="48.75" customHeight="1" x14ac:dyDescent="0.25">
      <c r="A30" s="246" t="s">
        <v>153</v>
      </c>
      <c r="B30" s="247"/>
      <c r="C30" s="247"/>
      <c r="D30" s="247"/>
      <c r="E30" s="247"/>
      <c r="F30" s="248"/>
      <c r="S30" s="133" t="s">
        <v>130</v>
      </c>
      <c r="T30" s="133" t="s">
        <v>131</v>
      </c>
    </row>
    <row r="31" spans="1:20" s="36" customFormat="1" ht="24.75" customHeight="1" x14ac:dyDescent="0.25">
      <c r="A31" s="249" t="s">
        <v>83</v>
      </c>
      <c r="B31" s="239">
        <v>0.10825216518412013</v>
      </c>
      <c r="C31" s="240">
        <v>150.55887863008147</v>
      </c>
      <c r="D31" s="250">
        <v>7.7065919159109195E-2</v>
      </c>
      <c r="E31" s="240">
        <v>40.709676622506251</v>
      </c>
      <c r="F31" s="251" t="s">
        <v>29</v>
      </c>
    </row>
    <row r="32" spans="1:20" s="36" customFormat="1" ht="24.75" customHeight="1" x14ac:dyDescent="0.25">
      <c r="A32" s="234" t="s">
        <v>82</v>
      </c>
      <c r="B32" s="235">
        <v>0.16697603825126317</v>
      </c>
      <c r="C32" s="236">
        <v>232.233</v>
      </c>
      <c r="D32" s="235">
        <v>7.6599493743181438E-2</v>
      </c>
      <c r="E32" s="236">
        <v>40.463289788246414</v>
      </c>
      <c r="F32" s="237" t="s">
        <v>23</v>
      </c>
    </row>
    <row r="33" spans="1:6" s="36" customFormat="1" ht="24.75" customHeight="1" x14ac:dyDescent="0.25">
      <c r="A33" s="238" t="s">
        <v>84</v>
      </c>
      <c r="B33" s="239">
        <v>9.5288923514770252E-3</v>
      </c>
      <c r="C33" s="240">
        <v>13.252939048239895</v>
      </c>
      <c r="D33" s="239">
        <v>1.0958992584514651E-3</v>
      </c>
      <c r="E33" s="240">
        <v>0.57890316380052154</v>
      </c>
      <c r="F33" s="241" t="s">
        <v>24</v>
      </c>
    </row>
    <row r="34" spans="1:6" s="36" customFormat="1" ht="24.75" customHeight="1" x14ac:dyDescent="0.25">
      <c r="A34" s="234" t="s">
        <v>106</v>
      </c>
      <c r="B34" s="235">
        <v>2.0689288346962306E-2</v>
      </c>
      <c r="C34" s="236">
        <v>28.774999999999999</v>
      </c>
      <c r="D34" s="235">
        <v>2.4517029582072095E-2</v>
      </c>
      <c r="E34" s="236">
        <v>12.95099516</v>
      </c>
      <c r="F34" s="237" t="s">
        <v>117</v>
      </c>
    </row>
    <row r="35" spans="1:6" ht="70.5" customHeight="1" x14ac:dyDescent="0.25">
      <c r="A35" s="242" t="s">
        <v>154</v>
      </c>
      <c r="B35" s="243">
        <v>0.30544638413382263</v>
      </c>
      <c r="C35" s="244">
        <v>424.81981767832133</v>
      </c>
      <c r="D35" s="243">
        <v>0.17927834174281421</v>
      </c>
      <c r="E35" s="244">
        <v>94.702864734553188</v>
      </c>
      <c r="F35" s="245" t="s">
        <v>112</v>
      </c>
    </row>
    <row r="36" spans="1:6" ht="49.5" customHeight="1" thickBot="1" x14ac:dyDescent="0.3">
      <c r="A36" s="252" t="s">
        <v>107</v>
      </c>
      <c r="B36" s="253">
        <v>1</v>
      </c>
      <c r="C36" s="254">
        <v>1390.8163256966193</v>
      </c>
      <c r="D36" s="253">
        <v>1</v>
      </c>
      <c r="E36" s="254">
        <v>528.24487226912368</v>
      </c>
      <c r="F36" s="255" t="s">
        <v>140</v>
      </c>
    </row>
    <row r="37" spans="1:6" s="36" customFormat="1" ht="15.75" x14ac:dyDescent="0.25">
      <c r="A37" s="134" t="s">
        <v>141</v>
      </c>
      <c r="B37" s="135"/>
      <c r="C37" s="135"/>
      <c r="D37" s="135"/>
      <c r="E37" s="135"/>
      <c r="F37" s="136" t="s">
        <v>142</v>
      </c>
    </row>
    <row r="38" spans="1:6" s="36" customFormat="1" x14ac:dyDescent="0.25">
      <c r="A38" s="35"/>
      <c r="E38" s="35"/>
    </row>
    <row r="39" spans="1:6" s="36" customFormat="1" x14ac:dyDescent="0.25">
      <c r="A39" s="35"/>
      <c r="E39" s="35"/>
    </row>
    <row r="40" spans="1:6" s="36" customFormat="1" x14ac:dyDescent="0.25">
      <c r="A40" s="35"/>
      <c r="E40" s="35"/>
    </row>
    <row r="41" spans="1:6" s="36" customFormat="1" x14ac:dyDescent="0.25">
      <c r="A41" s="35"/>
      <c r="E41" s="35"/>
    </row>
    <row r="42" spans="1:6" s="36" customFormat="1" x14ac:dyDescent="0.25">
      <c r="A42" s="35"/>
      <c r="E42" s="35"/>
    </row>
  </sheetData>
  <mergeCells count="11">
    <mergeCell ref="A7:F7"/>
    <mergeCell ref="A30:F30"/>
    <mergeCell ref="L1:L2"/>
    <mergeCell ref="A2:F2"/>
    <mergeCell ref="A3:F3"/>
    <mergeCell ref="A4:A6"/>
    <mergeCell ref="B4:C4"/>
    <mergeCell ref="D4:E4"/>
    <mergeCell ref="F4:F6"/>
    <mergeCell ref="B5:B6"/>
    <mergeCell ref="D5:D6"/>
  </mergeCells>
  <printOptions horizontalCentered="1" verticalCentered="1"/>
  <pageMargins left="0" right="0" top="0.53500000000000003" bottom="0" header="0" footer="0"/>
  <pageSetup paperSize="9" scale="67" orientation="portrait" r:id="rId1"/>
  <rowBreaks count="1" manualBreakCount="1">
    <brk id="38" max="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1621-3607-406F-AB0D-545DB418AE24}">
  <sheetPr>
    <tabColor rgb="FFFFF5D5"/>
  </sheetPr>
  <dimension ref="A1:P71"/>
  <sheetViews>
    <sheetView showGridLines="0" zoomScale="78" zoomScaleNormal="78" workbookViewId="0">
      <selection activeCell="O5" sqref="O5"/>
    </sheetView>
  </sheetViews>
  <sheetFormatPr defaultColWidth="9.140625" defaultRowHeight="15" x14ac:dyDescent="0.25"/>
  <cols>
    <col min="1" max="1" width="24.42578125" style="33" customWidth="1"/>
    <col min="2" max="2" width="19.7109375" style="33" customWidth="1"/>
    <col min="3" max="9" width="19.7109375" style="34" customWidth="1"/>
    <col min="10" max="10" width="24.28515625" style="34" customWidth="1"/>
    <col min="11" max="14" width="9.140625" style="34"/>
    <col min="15" max="15" width="22.85546875" style="34" customWidth="1"/>
    <col min="16" max="16384" width="9.140625" style="34"/>
  </cols>
  <sheetData>
    <row r="1" spans="1:16" ht="16.5" customHeight="1" thickBot="1" x14ac:dyDescent="0.3">
      <c r="N1" s="282"/>
      <c r="O1" s="283" t="s">
        <v>198</v>
      </c>
      <c r="P1" s="284"/>
    </row>
    <row r="2" spans="1:16" s="38" customFormat="1" ht="56.25" customHeight="1" x14ac:dyDescent="0.25">
      <c r="A2" s="138" t="s">
        <v>143</v>
      </c>
      <c r="B2" s="139"/>
      <c r="C2" s="139"/>
      <c r="D2" s="139"/>
      <c r="E2" s="139"/>
      <c r="F2" s="139"/>
      <c r="G2" s="139"/>
      <c r="H2" s="139"/>
      <c r="I2" s="139"/>
      <c r="J2" s="140"/>
      <c r="N2" s="282"/>
      <c r="O2" s="283" t="s">
        <v>199</v>
      </c>
      <c r="P2"/>
    </row>
    <row r="3" spans="1:16" s="38" customFormat="1" ht="60" customHeight="1" x14ac:dyDescent="0.25">
      <c r="A3" s="141" t="s">
        <v>144</v>
      </c>
      <c r="B3" s="142"/>
      <c r="C3" s="142"/>
      <c r="D3" s="142"/>
      <c r="E3" s="142"/>
      <c r="F3" s="142"/>
      <c r="G3" s="142"/>
      <c r="H3" s="142"/>
      <c r="I3" s="142"/>
      <c r="J3" s="143"/>
    </row>
    <row r="4" spans="1:16" s="39" customFormat="1" ht="48.75" customHeight="1" x14ac:dyDescent="0.25">
      <c r="A4" s="144" t="s">
        <v>91</v>
      </c>
      <c r="B4" s="257" t="s">
        <v>109</v>
      </c>
      <c r="C4" s="259"/>
      <c r="D4" s="258"/>
      <c r="E4" s="257" t="s">
        <v>110</v>
      </c>
      <c r="F4" s="259"/>
      <c r="G4" s="258"/>
      <c r="H4" s="257" t="s">
        <v>111</v>
      </c>
      <c r="I4" s="258"/>
      <c r="J4" s="145" t="s">
        <v>92</v>
      </c>
    </row>
    <row r="5" spans="1:16" ht="75" customHeight="1" x14ac:dyDescent="0.25">
      <c r="A5" s="260"/>
      <c r="B5" s="146" t="s">
        <v>145</v>
      </c>
      <c r="C5" s="147" t="s">
        <v>93</v>
      </c>
      <c r="D5" s="147" t="s">
        <v>94</v>
      </c>
      <c r="E5" s="147" t="s">
        <v>95</v>
      </c>
      <c r="F5" s="147" t="s">
        <v>93</v>
      </c>
      <c r="G5" s="147" t="s">
        <v>96</v>
      </c>
      <c r="H5" s="147" t="s">
        <v>93</v>
      </c>
      <c r="I5" s="147" t="s">
        <v>96</v>
      </c>
      <c r="J5" s="148"/>
    </row>
    <row r="6" spans="1:16" ht="77.25" customHeight="1" x14ac:dyDescent="0.25">
      <c r="A6" s="261"/>
      <c r="B6" s="53" t="s">
        <v>146</v>
      </c>
      <c r="C6" s="54" t="s">
        <v>147</v>
      </c>
      <c r="D6" s="54" t="s">
        <v>148</v>
      </c>
      <c r="E6" s="54" t="s">
        <v>149</v>
      </c>
      <c r="F6" s="54" t="s">
        <v>150</v>
      </c>
      <c r="G6" s="54" t="s">
        <v>151</v>
      </c>
      <c r="H6" s="54" t="s">
        <v>152</v>
      </c>
      <c r="I6" s="54" t="s">
        <v>151</v>
      </c>
      <c r="J6" s="256"/>
    </row>
    <row r="7" spans="1:16" ht="27" customHeight="1" x14ac:dyDescent="0.25">
      <c r="A7" s="149" t="s">
        <v>97</v>
      </c>
      <c r="B7" s="150"/>
      <c r="C7" s="150"/>
      <c r="D7" s="150"/>
      <c r="E7" s="150"/>
      <c r="F7" s="150"/>
      <c r="G7" s="150"/>
      <c r="H7" s="150"/>
      <c r="I7" s="150"/>
      <c r="J7" s="151"/>
    </row>
    <row r="8" spans="1:16" ht="27" customHeight="1" x14ac:dyDescent="0.25">
      <c r="A8" s="152" t="s">
        <v>63</v>
      </c>
      <c r="B8" s="153">
        <v>0.64300000000000002</v>
      </c>
      <c r="C8" s="154">
        <v>2.4751795189411174E-2</v>
      </c>
      <c r="D8" s="154">
        <v>3.1541179018294438E-2</v>
      </c>
      <c r="E8" s="153">
        <v>6.10141414872247</v>
      </c>
      <c r="F8" s="154">
        <v>0.23486928984904004</v>
      </c>
      <c r="G8" s="154">
        <v>0.28924762546744809</v>
      </c>
      <c r="H8" s="155">
        <v>0.12981054251992868</v>
      </c>
      <c r="I8" s="155">
        <v>0.16259383761829196</v>
      </c>
      <c r="J8" s="156" t="s">
        <v>2</v>
      </c>
    </row>
    <row r="9" spans="1:16" ht="27" customHeight="1" x14ac:dyDescent="0.25">
      <c r="A9" s="157" t="s">
        <v>62</v>
      </c>
      <c r="B9" s="158">
        <v>1.7819281832964731</v>
      </c>
      <c r="C9" s="159">
        <v>6.859396801740876E-2</v>
      </c>
      <c r="D9" s="159">
        <v>8.7409200353185432E-2</v>
      </c>
      <c r="E9" s="158">
        <v>4.589051779772495</v>
      </c>
      <c r="F9" s="159">
        <v>0.17665205251168165</v>
      </c>
      <c r="G9" s="159">
        <v>0.21755158690945267</v>
      </c>
      <c r="H9" s="160">
        <v>0.12262301026490678</v>
      </c>
      <c r="I9" s="160">
        <v>0.15359111388212196</v>
      </c>
      <c r="J9" s="161" t="s">
        <v>1</v>
      </c>
    </row>
    <row r="10" spans="1:16" ht="27" customHeight="1" x14ac:dyDescent="0.25">
      <c r="A10" s="152" t="s">
        <v>64</v>
      </c>
      <c r="B10" s="153">
        <v>1.4590000000000001</v>
      </c>
      <c r="C10" s="154">
        <v>5.6163093594635928E-2</v>
      </c>
      <c r="D10" s="154">
        <v>7.1568553946643201E-2</v>
      </c>
      <c r="E10" s="153">
        <v>3.2843667497847515</v>
      </c>
      <c r="F10" s="154">
        <v>0.12642919613763007</v>
      </c>
      <c r="G10" s="154">
        <v>0.15570083596741127</v>
      </c>
      <c r="H10" s="155">
        <v>9.1296144866368126E-2</v>
      </c>
      <c r="I10" s="155">
        <v>0.11435273488129379</v>
      </c>
      <c r="J10" s="156" t="s">
        <v>8</v>
      </c>
    </row>
    <row r="11" spans="1:16" ht="27" customHeight="1" x14ac:dyDescent="0.25">
      <c r="A11" s="157" t="s">
        <v>65</v>
      </c>
      <c r="B11" s="158">
        <v>1.6819723865911886</v>
      </c>
      <c r="C11" s="159">
        <v>6.4746245765396906E-2</v>
      </c>
      <c r="D11" s="159">
        <v>8.250605310933222E-2</v>
      </c>
      <c r="E11" s="158">
        <v>1.6959717938573737</v>
      </c>
      <c r="F11" s="159">
        <v>6.5285142283070169E-2</v>
      </c>
      <c r="G11" s="159">
        <v>8.0400346915596207E-2</v>
      </c>
      <c r="H11" s="160">
        <v>6.5015694024235335E-2</v>
      </c>
      <c r="I11" s="160">
        <v>8.143522853850009E-2</v>
      </c>
      <c r="J11" s="161" t="s">
        <v>3</v>
      </c>
    </row>
    <row r="12" spans="1:16" ht="27" customHeight="1" x14ac:dyDescent="0.25">
      <c r="A12" s="152" t="s">
        <v>66</v>
      </c>
      <c r="B12" s="153">
        <v>1.9405652353677927</v>
      </c>
      <c r="C12" s="154">
        <v>7.4700580493802626E-2</v>
      </c>
      <c r="D12" s="154">
        <v>9.5190848344345602E-2</v>
      </c>
      <c r="E12" s="153">
        <v>1.2811903407445109</v>
      </c>
      <c r="F12" s="154">
        <v>4.9318446208920057E-2</v>
      </c>
      <c r="G12" s="154">
        <v>6.0736946353620945E-2</v>
      </c>
      <c r="H12" s="155">
        <v>6.2009513351276413E-2</v>
      </c>
      <c r="I12" s="155">
        <v>7.766984521368045E-2</v>
      </c>
      <c r="J12" s="156" t="s">
        <v>10</v>
      </c>
    </row>
    <row r="13" spans="1:16" ht="27" customHeight="1" x14ac:dyDescent="0.25">
      <c r="A13" s="157" t="s">
        <v>67</v>
      </c>
      <c r="B13" s="158">
        <v>1.5210154659500001</v>
      </c>
      <c r="C13" s="159">
        <v>5.8550331715585081E-2</v>
      </c>
      <c r="D13" s="159">
        <v>7.4610608244359999E-2</v>
      </c>
      <c r="E13" s="158">
        <v>1.2854868805599999</v>
      </c>
      <c r="F13" s="159">
        <v>4.9483838236190215E-2</v>
      </c>
      <c r="G13" s="159">
        <v>6.0940630927240121E-2</v>
      </c>
      <c r="H13" s="160">
        <v>5.4017084975857318E-2</v>
      </c>
      <c r="I13" s="162">
        <v>6.765895105807504E-2</v>
      </c>
      <c r="J13" s="161" t="s">
        <v>4</v>
      </c>
    </row>
    <row r="14" spans="1:16" ht="27" customHeight="1" x14ac:dyDescent="0.25">
      <c r="A14" s="152" t="s">
        <v>69</v>
      </c>
      <c r="B14" s="153">
        <v>2.0979999999999999</v>
      </c>
      <c r="C14" s="154">
        <v>8.0760911831080306E-2</v>
      </c>
      <c r="D14" s="154">
        <v>0.10291352034273984</v>
      </c>
      <c r="E14" s="153">
        <v>0.52396377760000001</v>
      </c>
      <c r="F14" s="154">
        <v>2.0169586484683984E-2</v>
      </c>
      <c r="G14" s="154">
        <v>2.483936917042209E-2</v>
      </c>
      <c r="H14" s="155">
        <v>5.0465249157679401E-2</v>
      </c>
      <c r="I14" s="163">
        <v>6.321010888349593E-2</v>
      </c>
      <c r="J14" s="156" t="s">
        <v>6</v>
      </c>
    </row>
    <row r="15" spans="1:16" ht="27" customHeight="1" x14ac:dyDescent="0.25">
      <c r="A15" s="157" t="s">
        <v>68</v>
      </c>
      <c r="B15" s="158">
        <v>1.6737000380025548</v>
      </c>
      <c r="C15" s="159">
        <v>6.4427808008007681E-2</v>
      </c>
      <c r="D15" s="159">
        <v>8.2100268307254712E-2</v>
      </c>
      <c r="E15" s="158">
        <v>0.91634127759999995</v>
      </c>
      <c r="F15" s="159">
        <v>3.5273859450163279E-2</v>
      </c>
      <c r="G15" s="159">
        <v>4.3440673293601025E-2</v>
      </c>
      <c r="H15" s="160">
        <v>4.985083372898793E-2</v>
      </c>
      <c r="I15" s="162">
        <v>6.2440524529994768E-2</v>
      </c>
      <c r="J15" s="161" t="s">
        <v>5</v>
      </c>
    </row>
    <row r="16" spans="1:16" ht="27" customHeight="1" x14ac:dyDescent="0.25">
      <c r="A16" s="152" t="s">
        <v>70</v>
      </c>
      <c r="B16" s="153">
        <v>1.774</v>
      </c>
      <c r="C16" s="154">
        <v>6.8288778640770487E-2</v>
      </c>
      <c r="D16" s="154">
        <v>8.7020297944719022E-2</v>
      </c>
      <c r="E16" s="153">
        <v>6.1323520999999999E-2</v>
      </c>
      <c r="F16" s="154">
        <v>2.3606022271621136E-3</v>
      </c>
      <c r="G16" s="154">
        <v>2.9071429019889017E-3</v>
      </c>
      <c r="H16" s="155">
        <v>3.5324690433745698E-2</v>
      </c>
      <c r="I16" s="163">
        <v>4.4245843741228627E-2</v>
      </c>
      <c r="J16" s="156" t="s">
        <v>12</v>
      </c>
    </row>
    <row r="17" spans="1:10" ht="27" customHeight="1" x14ac:dyDescent="0.25">
      <c r="A17" s="157" t="s">
        <v>78</v>
      </c>
      <c r="B17" s="158">
        <v>1.2488436172800002</v>
      </c>
      <c r="C17" s="159">
        <v>4.8073283730199E-2</v>
      </c>
      <c r="D17" s="159">
        <v>6.1259720215369934E-2</v>
      </c>
      <c r="E17" s="158">
        <v>2.6521858000000002E-2</v>
      </c>
      <c r="F17" s="159">
        <v>1.0209387204507929E-3</v>
      </c>
      <c r="G17" s="159">
        <v>1.2573125282916743E-3</v>
      </c>
      <c r="H17" s="160">
        <v>2.4547111225167451E-2</v>
      </c>
      <c r="I17" s="162">
        <v>3.074641657807025E-2</v>
      </c>
      <c r="J17" s="161" t="s">
        <v>17</v>
      </c>
    </row>
    <row r="18" spans="1:10" ht="27" customHeight="1" x14ac:dyDescent="0.25">
      <c r="A18" s="152" t="s">
        <v>74</v>
      </c>
      <c r="B18" s="153">
        <v>0.88628213017376456</v>
      </c>
      <c r="C18" s="154">
        <v>3.4116755468267611E-2</v>
      </c>
      <c r="D18" s="154">
        <v>4.3474935192108925E-2</v>
      </c>
      <c r="E18" s="153">
        <v>0.21803910225318321</v>
      </c>
      <c r="F18" s="154">
        <v>8.3932491480274273E-3</v>
      </c>
      <c r="G18" s="154">
        <v>1.0336504136339039E-2</v>
      </c>
      <c r="H18" s="155">
        <v>2.1255002308061443E-2</v>
      </c>
      <c r="I18" s="163">
        <v>2.6622894618307323E-2</v>
      </c>
      <c r="J18" s="156" t="s">
        <v>13</v>
      </c>
    </row>
    <row r="19" spans="1:10" ht="27" customHeight="1" x14ac:dyDescent="0.25">
      <c r="A19" s="157" t="s">
        <v>72</v>
      </c>
      <c r="B19" s="158">
        <v>0.39567526749718013</v>
      </c>
      <c r="C19" s="159">
        <v>1.5231218013383643E-2</v>
      </c>
      <c r="D19" s="159">
        <v>1.9409120443608235E-2</v>
      </c>
      <c r="E19" s="158">
        <v>0.63565984100036776</v>
      </c>
      <c r="F19" s="159">
        <v>2.4469241359819881E-2</v>
      </c>
      <c r="G19" s="159">
        <v>3.0134505728130208E-2</v>
      </c>
      <c r="H19" s="160">
        <v>1.9850229686632675E-2</v>
      </c>
      <c r="I19" s="162">
        <v>2.4863350539180266E-2</v>
      </c>
      <c r="J19" s="161" t="s">
        <v>7</v>
      </c>
    </row>
    <row r="20" spans="1:10" ht="27" customHeight="1" x14ac:dyDescent="0.25">
      <c r="A20" s="152" t="s">
        <v>73</v>
      </c>
      <c r="B20" s="153">
        <v>0.73657354638000005</v>
      </c>
      <c r="C20" s="154">
        <v>2.8353837576883381E-2</v>
      </c>
      <c r="D20" s="154">
        <v>3.613125674418597E-2</v>
      </c>
      <c r="E20" s="153">
        <v>0.22246442499999999</v>
      </c>
      <c r="F20" s="154">
        <v>8.5635985761375148E-3</v>
      </c>
      <c r="G20" s="154">
        <v>1.0546293877740523E-2</v>
      </c>
      <c r="H20" s="155">
        <v>1.8458718076444225E-2</v>
      </c>
      <c r="I20" s="163">
        <v>2.3120416503169944E-2</v>
      </c>
      <c r="J20" s="156" t="s">
        <v>76</v>
      </c>
    </row>
    <row r="21" spans="1:10" ht="27" customHeight="1" x14ac:dyDescent="0.25">
      <c r="A21" s="157" t="s">
        <v>79</v>
      </c>
      <c r="B21" s="158">
        <v>0.96031335529000006</v>
      </c>
      <c r="C21" s="159">
        <v>3.6966531085216685E-2</v>
      </c>
      <c r="D21" s="159">
        <v>4.7106400393251757E-2</v>
      </c>
      <c r="E21" s="158">
        <v>0</v>
      </c>
      <c r="F21" s="159">
        <v>0</v>
      </c>
      <c r="G21" s="159">
        <v>0</v>
      </c>
      <c r="H21" s="160">
        <v>1.8483265542484646E-2</v>
      </c>
      <c r="I21" s="162">
        <v>2.3151163364170883E-2</v>
      </c>
      <c r="J21" s="161" t="s">
        <v>30</v>
      </c>
    </row>
    <row r="22" spans="1:10" ht="27" customHeight="1" x14ac:dyDescent="0.25">
      <c r="A22" s="152" t="s">
        <v>80</v>
      </c>
      <c r="B22" s="153">
        <v>0.61049104986992064</v>
      </c>
      <c r="C22" s="154">
        <v>2.3500387918116452E-2</v>
      </c>
      <c r="D22" s="154">
        <v>2.9946512430814438E-2</v>
      </c>
      <c r="E22" s="153">
        <v>0.17938667599999999</v>
      </c>
      <c r="F22" s="154">
        <v>6.9053534432376848E-3</v>
      </c>
      <c r="G22" s="154">
        <v>8.5041219639815351E-3</v>
      </c>
      <c r="H22" s="155">
        <v>1.5202870680621539E-2</v>
      </c>
      <c r="I22" s="163">
        <v>1.904231381204945E-2</v>
      </c>
      <c r="J22" s="156" t="s">
        <v>18</v>
      </c>
    </row>
    <row r="23" spans="1:10" ht="27" customHeight="1" x14ac:dyDescent="0.25">
      <c r="A23" s="157" t="s">
        <v>75</v>
      </c>
      <c r="B23" s="158">
        <v>0.48062535123921035</v>
      </c>
      <c r="C23" s="159">
        <v>1.8501306775601467E-2</v>
      </c>
      <c r="D23" s="159">
        <v>2.3576190115344595E-2</v>
      </c>
      <c r="E23" s="158">
        <v>4.4427550369999999E-2</v>
      </c>
      <c r="F23" s="159">
        <v>1.7102047084148835E-3</v>
      </c>
      <c r="G23" s="159">
        <v>2.1061614793922209E-3</v>
      </c>
      <c r="H23" s="160">
        <v>1.0105755741951989E-2</v>
      </c>
      <c r="I23" s="162">
        <v>1.2657936529806948E-2</v>
      </c>
      <c r="J23" s="161" t="s">
        <v>14</v>
      </c>
    </row>
    <row r="24" spans="1:10" ht="27" customHeight="1" x14ac:dyDescent="0.25">
      <c r="A24" s="152" t="s">
        <v>89</v>
      </c>
      <c r="B24" s="153">
        <v>0.42309958975</v>
      </c>
      <c r="C24" s="154">
        <v>1.6286896407800764E-2</v>
      </c>
      <c r="D24" s="154">
        <v>2.075436998891397E-2</v>
      </c>
      <c r="E24" s="153">
        <v>2.4E-2</v>
      </c>
      <c r="F24" s="154">
        <v>9.238617177883626E-4</v>
      </c>
      <c r="G24" s="154">
        <v>1.1377596802984234E-3</v>
      </c>
      <c r="H24" s="155">
        <v>8.605379062743156E-3</v>
      </c>
      <c r="I24" s="163">
        <v>1.0778643851339779E-2</v>
      </c>
      <c r="J24" s="156" t="s">
        <v>19</v>
      </c>
    </row>
    <row r="25" spans="1:10" ht="27" customHeight="1" x14ac:dyDescent="0.25">
      <c r="A25" s="157" t="s">
        <v>81</v>
      </c>
      <c r="B25" s="158">
        <v>0.06</v>
      </c>
      <c r="C25" s="159">
        <v>2.30965429450182E-3</v>
      </c>
      <c r="D25" s="159">
        <v>2.9431893329668214E-3</v>
      </c>
      <c r="E25" s="158">
        <v>0</v>
      </c>
      <c r="F25" s="159">
        <v>0</v>
      </c>
      <c r="G25" s="159">
        <v>0</v>
      </c>
      <c r="H25" s="160">
        <v>1.1548271472431816E-3</v>
      </c>
      <c r="I25" s="162">
        <v>1.4464755636255573E-3</v>
      </c>
      <c r="J25" s="161" t="s">
        <v>20</v>
      </c>
    </row>
    <row r="26" spans="1:10" ht="27" customHeight="1" x14ac:dyDescent="0.25">
      <c r="A26" s="152" t="s">
        <v>98</v>
      </c>
      <c r="B26" s="153">
        <v>6.0000000000000001E-3</v>
      </c>
      <c r="C26" s="154">
        <v>2.3096542945018204E-4</v>
      </c>
      <c r="D26" s="154">
        <v>2.9431893329668214E-4</v>
      </c>
      <c r="E26" s="153">
        <v>0</v>
      </c>
      <c r="F26" s="154">
        <v>0</v>
      </c>
      <c r="G26" s="154">
        <v>0</v>
      </c>
      <c r="H26" s="155">
        <v>1.1548271472431817E-4</v>
      </c>
      <c r="I26" s="163">
        <v>1.4464755636255574E-4</v>
      </c>
      <c r="J26" s="156" t="s">
        <v>99</v>
      </c>
    </row>
    <row r="27" spans="1:10" ht="27" customHeight="1" x14ac:dyDescent="0.25">
      <c r="A27" s="157" t="s">
        <v>100</v>
      </c>
      <c r="B27" s="158">
        <v>4.9631179999999999E-3</v>
      </c>
      <c r="C27" s="159">
        <v>1.9105144671365475E-4</v>
      </c>
      <c r="D27" s="159">
        <v>2.4345659926426039E-4</v>
      </c>
      <c r="E27" s="158">
        <v>0</v>
      </c>
      <c r="F27" s="159">
        <v>0</v>
      </c>
      <c r="G27" s="159">
        <v>0</v>
      </c>
      <c r="H27" s="160">
        <v>9.552572335618809E-5</v>
      </c>
      <c r="I27" s="162">
        <v>1.1965048177316915E-4</v>
      </c>
      <c r="J27" s="161" t="s">
        <v>101</v>
      </c>
    </row>
    <row r="28" spans="1:10" ht="27" customHeight="1" x14ac:dyDescent="0.25">
      <c r="A28" s="152" t="s">
        <v>71</v>
      </c>
      <c r="B28" s="153">
        <v>0</v>
      </c>
      <c r="C28" s="154">
        <v>0</v>
      </c>
      <c r="D28" s="154">
        <v>0</v>
      </c>
      <c r="E28" s="153">
        <v>4.4758000000000003E-3</v>
      </c>
      <c r="F28" s="154">
        <v>1.7229251151988138E-4</v>
      </c>
      <c r="G28" s="154">
        <v>2.121826990449868E-4</v>
      </c>
      <c r="H28" s="155">
        <v>8.6146255760517215E-5</v>
      </c>
      <c r="I28" s="163">
        <v>1.079022554612545E-4</v>
      </c>
      <c r="J28" s="156" t="s">
        <v>15</v>
      </c>
    </row>
    <row r="29" spans="1:10" ht="46.5" customHeight="1" x14ac:dyDescent="0.25">
      <c r="A29" s="164" t="s">
        <v>102</v>
      </c>
      <c r="B29" s="165">
        <v>20.386048334688084</v>
      </c>
      <c r="C29" s="166">
        <v>0.78474540140223359</v>
      </c>
      <c r="D29" s="166">
        <v>1</v>
      </c>
      <c r="E29" s="165">
        <v>21.094085522265154</v>
      </c>
      <c r="F29" s="166">
        <v>0.81200075357393808</v>
      </c>
      <c r="G29" s="166">
        <v>1</v>
      </c>
      <c r="H29" s="166">
        <v>0.79837307748817699</v>
      </c>
      <c r="I29" s="166">
        <v>1</v>
      </c>
      <c r="J29" s="167" t="s">
        <v>103</v>
      </c>
    </row>
    <row r="30" spans="1:10" ht="38.25" customHeight="1" x14ac:dyDescent="0.25">
      <c r="A30" s="262" t="s">
        <v>153</v>
      </c>
      <c r="B30" s="263"/>
      <c r="C30" s="263"/>
      <c r="D30" s="263"/>
      <c r="E30" s="263"/>
      <c r="F30" s="263"/>
      <c r="G30" s="263"/>
      <c r="H30" s="263"/>
      <c r="I30" s="263"/>
      <c r="J30" s="264"/>
    </row>
    <row r="31" spans="1:10" ht="30.75" customHeight="1" x14ac:dyDescent="0.25">
      <c r="A31" s="152" t="s">
        <v>83</v>
      </c>
      <c r="B31" s="153">
        <v>1.5083510855779387</v>
      </c>
      <c r="C31" s="154">
        <v>5.8062826040359478E-2</v>
      </c>
      <c r="D31" s="154">
        <v>0.27113098899878829</v>
      </c>
      <c r="E31" s="153">
        <v>0</v>
      </c>
      <c r="F31" s="154">
        <v>0</v>
      </c>
      <c r="G31" s="154">
        <v>0</v>
      </c>
      <c r="H31" s="168">
        <v>2.9031413019985453E-2</v>
      </c>
      <c r="I31" s="168">
        <v>0.14438112249826687</v>
      </c>
      <c r="J31" s="156" t="s">
        <v>29</v>
      </c>
    </row>
    <row r="32" spans="1:10" ht="30.75" customHeight="1" x14ac:dyDescent="0.25">
      <c r="A32" s="157" t="s">
        <v>82</v>
      </c>
      <c r="B32" s="158">
        <v>2.7949242788723359</v>
      </c>
      <c r="C32" s="159">
        <v>0.1075884810584149</v>
      </c>
      <c r="D32" s="159">
        <v>0.50239668413605909</v>
      </c>
      <c r="E32" s="158">
        <v>0</v>
      </c>
      <c r="F32" s="159">
        <v>0</v>
      </c>
      <c r="G32" s="159">
        <v>0</v>
      </c>
      <c r="H32" s="169">
        <v>5.3794240528847438E-2</v>
      </c>
      <c r="I32" s="169">
        <v>0.26753340687034344</v>
      </c>
      <c r="J32" s="161" t="s">
        <v>23</v>
      </c>
    </row>
    <row r="33" spans="1:10" ht="30.75" customHeight="1" x14ac:dyDescent="0.25">
      <c r="A33" s="152" t="s">
        <v>85</v>
      </c>
      <c r="B33" s="153">
        <v>1.8615201000000001E-2</v>
      </c>
      <c r="C33" s="154">
        <v>7.165779822110764E-4</v>
      </c>
      <c r="D33" s="154">
        <v>3.3461426227617075E-3</v>
      </c>
      <c r="E33" s="153">
        <v>0</v>
      </c>
      <c r="F33" s="154">
        <v>0</v>
      </c>
      <c r="G33" s="154">
        <v>0</v>
      </c>
      <c r="H33" s="168">
        <v>3.5828899110314038E-4</v>
      </c>
      <c r="I33" s="168">
        <v>1.7818687185026615E-3</v>
      </c>
      <c r="J33" s="156" t="s">
        <v>25</v>
      </c>
    </row>
    <row r="34" spans="1:10" ht="30.75" customHeight="1" x14ac:dyDescent="0.25">
      <c r="A34" s="157" t="s">
        <v>104</v>
      </c>
      <c r="B34" s="158">
        <v>1.288693E-3</v>
      </c>
      <c r="C34" s="159">
        <v>4.960725536240724E-5</v>
      </c>
      <c r="D34" s="159">
        <v>2.3164673725277815E-4</v>
      </c>
      <c r="E34" s="158">
        <v>0</v>
      </c>
      <c r="F34" s="159">
        <v>0</v>
      </c>
      <c r="G34" s="159">
        <v>0</v>
      </c>
      <c r="H34" s="169">
        <v>2.4803627681037625E-5</v>
      </c>
      <c r="I34" s="169">
        <v>1.2335519473860907E-4</v>
      </c>
      <c r="J34" s="161" t="s">
        <v>105</v>
      </c>
    </row>
    <row r="35" spans="1:10" ht="30.75" customHeight="1" x14ac:dyDescent="0.25">
      <c r="A35" s="152" t="s">
        <v>84</v>
      </c>
      <c r="B35" s="153">
        <v>0.14874969756607839</v>
      </c>
      <c r="C35" s="154">
        <v>5.7260062964889988E-3</v>
      </c>
      <c r="D35" s="154">
        <v>2.6738239525255104E-2</v>
      </c>
      <c r="E35" s="153">
        <v>0</v>
      </c>
      <c r="F35" s="154">
        <v>0</v>
      </c>
      <c r="G35" s="154">
        <v>0</v>
      </c>
      <c r="H35" s="168">
        <v>2.8630031482253394E-3</v>
      </c>
      <c r="I35" s="168">
        <v>1.423849428108386E-2</v>
      </c>
      <c r="J35" s="156" t="s">
        <v>24</v>
      </c>
    </row>
    <row r="36" spans="1:10" ht="30.75" customHeight="1" x14ac:dyDescent="0.25">
      <c r="A36" s="157" t="s">
        <v>106</v>
      </c>
      <c r="B36" s="158">
        <v>1.0912532207900014</v>
      </c>
      <c r="C36" s="159">
        <v>4.2006961463109498E-2</v>
      </c>
      <c r="D36" s="159">
        <v>0.19615629797988299</v>
      </c>
      <c r="E36" s="158">
        <v>4.8838282043190917</v>
      </c>
      <c r="F36" s="159">
        <v>0.18799924642606208</v>
      </c>
      <c r="G36" s="159">
        <v>1</v>
      </c>
      <c r="H36" s="169">
        <v>0.11500310394507431</v>
      </c>
      <c r="I36" s="169">
        <v>0.57194175243706447</v>
      </c>
      <c r="J36" s="170" t="s">
        <v>117</v>
      </c>
    </row>
    <row r="37" spans="1:10" ht="59.25" customHeight="1" x14ac:dyDescent="0.25">
      <c r="A37" s="171" t="s">
        <v>154</v>
      </c>
      <c r="B37" s="165">
        <v>5.5631821768063547</v>
      </c>
      <c r="C37" s="166">
        <v>0.21415046009594635</v>
      </c>
      <c r="D37" s="166">
        <v>1</v>
      </c>
      <c r="E37" s="165">
        <v>4.8838282043190917</v>
      </c>
      <c r="F37" s="166">
        <v>0.18799924642606208</v>
      </c>
      <c r="G37" s="166">
        <v>1</v>
      </c>
      <c r="H37" s="166">
        <v>0.20107485326091673</v>
      </c>
      <c r="I37" s="166">
        <v>1</v>
      </c>
      <c r="J37" s="172" t="s">
        <v>112</v>
      </c>
    </row>
    <row r="38" spans="1:10" ht="38.25" customHeight="1" thickBot="1" x14ac:dyDescent="0.3">
      <c r="A38" s="173" t="s">
        <v>107</v>
      </c>
      <c r="B38" s="174">
        <v>25.977913726236537</v>
      </c>
      <c r="C38" s="175">
        <v>1</v>
      </c>
      <c r="D38" s="175">
        <v>1</v>
      </c>
      <c r="E38" s="174">
        <v>25.977913726584241</v>
      </c>
      <c r="F38" s="176">
        <v>1</v>
      </c>
      <c r="G38" s="175">
        <v>1</v>
      </c>
      <c r="H38" s="175">
        <v>1</v>
      </c>
      <c r="I38" s="175">
        <v>1</v>
      </c>
      <c r="J38" s="177" t="s">
        <v>108</v>
      </c>
    </row>
    <row r="39" spans="1:10" s="38" customFormat="1" ht="23.25" customHeight="1" x14ac:dyDescent="0.25">
      <c r="A39" s="134" t="s">
        <v>141</v>
      </c>
      <c r="B39" s="135"/>
      <c r="C39" s="135"/>
      <c r="D39" s="135"/>
      <c r="E39" s="135"/>
      <c r="F39" s="135"/>
      <c r="G39" s="135"/>
      <c r="H39" s="135"/>
      <c r="I39" s="137"/>
      <c r="J39" s="136" t="s">
        <v>142</v>
      </c>
    </row>
    <row r="40" spans="1:10" s="36" customFormat="1" ht="69" customHeight="1" x14ac:dyDescent="0.25">
      <c r="A40" s="35"/>
      <c r="B40" s="35"/>
      <c r="F40" s="178"/>
      <c r="H40" s="37"/>
    </row>
    <row r="41" spans="1:10" s="36" customFormat="1" x14ac:dyDescent="0.25">
      <c r="A41" s="35"/>
      <c r="B41" s="35"/>
      <c r="C41" s="37"/>
      <c r="D41" s="37"/>
      <c r="E41" s="37"/>
      <c r="F41" s="37"/>
      <c r="G41" s="37"/>
      <c r="H41" s="37"/>
    </row>
    <row r="42" spans="1:10" s="36" customFormat="1" x14ac:dyDescent="0.25">
      <c r="A42" s="35"/>
      <c r="B42" s="35"/>
      <c r="G42" s="179"/>
      <c r="H42" s="37"/>
    </row>
    <row r="43" spans="1:10" s="36" customFormat="1" x14ac:dyDescent="0.25">
      <c r="A43" s="35"/>
      <c r="B43" s="35"/>
    </row>
    <row r="44" spans="1:10" s="36" customFormat="1" x14ac:dyDescent="0.25">
      <c r="A44" s="35"/>
      <c r="B44" s="35"/>
      <c r="J44" s="37"/>
    </row>
    <row r="45" spans="1:10" s="36" customFormat="1" x14ac:dyDescent="0.25">
      <c r="A45" s="35"/>
      <c r="B45" s="35"/>
    </row>
    <row r="46" spans="1:10" s="36" customFormat="1" x14ac:dyDescent="0.25">
      <c r="A46" s="35"/>
      <c r="B46" s="35"/>
    </row>
    <row r="47" spans="1:10" s="36" customFormat="1" x14ac:dyDescent="0.25">
      <c r="A47" s="35"/>
      <c r="B47" s="35"/>
    </row>
    <row r="48" spans="1:10" s="36" customFormat="1" x14ac:dyDescent="0.25">
      <c r="A48" s="35"/>
      <c r="B48" s="35"/>
    </row>
    <row r="49" spans="1:2" s="36" customFormat="1" x14ac:dyDescent="0.25">
      <c r="A49" s="35"/>
      <c r="B49" s="35"/>
    </row>
    <row r="50" spans="1:2" s="36" customFormat="1" x14ac:dyDescent="0.25">
      <c r="A50" s="35"/>
      <c r="B50" s="35"/>
    </row>
    <row r="51" spans="1:2" s="36" customFormat="1" x14ac:dyDescent="0.25">
      <c r="A51" s="35"/>
      <c r="B51" s="35"/>
    </row>
    <row r="52" spans="1:2" s="36" customFormat="1" x14ac:dyDescent="0.25">
      <c r="A52" s="35"/>
      <c r="B52" s="35"/>
    </row>
    <row r="53" spans="1:2" s="36" customFormat="1" x14ac:dyDescent="0.25">
      <c r="A53" s="35"/>
      <c r="B53" s="35"/>
    </row>
    <row r="54" spans="1:2" s="36" customFormat="1" x14ac:dyDescent="0.25">
      <c r="A54" s="35"/>
      <c r="B54" s="35"/>
    </row>
    <row r="55" spans="1:2" s="36" customFormat="1" x14ac:dyDescent="0.25">
      <c r="A55" s="35"/>
      <c r="B55" s="35"/>
    </row>
    <row r="56" spans="1:2" s="36" customFormat="1" x14ac:dyDescent="0.25">
      <c r="A56" s="35"/>
      <c r="B56" s="35"/>
    </row>
    <row r="57" spans="1:2" s="36" customFormat="1" x14ac:dyDescent="0.25">
      <c r="A57" s="35"/>
      <c r="B57" s="35"/>
    </row>
    <row r="58" spans="1:2" s="36" customFormat="1" x14ac:dyDescent="0.25">
      <c r="A58" s="35"/>
      <c r="B58" s="35"/>
    </row>
    <row r="59" spans="1:2" s="36" customFormat="1" x14ac:dyDescent="0.25">
      <c r="A59" s="35"/>
      <c r="B59" s="35"/>
    </row>
    <row r="60" spans="1:2" s="36" customFormat="1" x14ac:dyDescent="0.25">
      <c r="A60" s="35"/>
      <c r="B60" s="35"/>
    </row>
    <row r="61" spans="1:2" s="36" customFormat="1" x14ac:dyDescent="0.25">
      <c r="A61" s="35"/>
      <c r="B61" s="35"/>
    </row>
    <row r="62" spans="1:2" s="36" customFormat="1" x14ac:dyDescent="0.25">
      <c r="A62" s="35"/>
      <c r="B62" s="35"/>
    </row>
    <row r="63" spans="1:2" s="36" customFormat="1" x14ac:dyDescent="0.25">
      <c r="A63" s="35"/>
      <c r="B63" s="35"/>
    </row>
    <row r="64" spans="1:2" s="36" customFormat="1" x14ac:dyDescent="0.25">
      <c r="A64" s="35"/>
      <c r="B64" s="35"/>
    </row>
    <row r="65" spans="1:2" s="36" customFormat="1" x14ac:dyDescent="0.25">
      <c r="A65" s="35"/>
      <c r="B65" s="35"/>
    </row>
    <row r="66" spans="1:2" s="36" customFormat="1" x14ac:dyDescent="0.25">
      <c r="A66" s="35"/>
      <c r="B66" s="35"/>
    </row>
    <row r="67" spans="1:2" s="36" customFormat="1" x14ac:dyDescent="0.25">
      <c r="A67" s="35"/>
      <c r="B67" s="35"/>
    </row>
    <row r="68" spans="1:2" s="36" customFormat="1" x14ac:dyDescent="0.25">
      <c r="A68" s="35"/>
      <c r="B68" s="35"/>
    </row>
    <row r="69" spans="1:2" s="36" customFormat="1" x14ac:dyDescent="0.25">
      <c r="A69" s="35"/>
      <c r="B69" s="35"/>
    </row>
    <row r="70" spans="1:2" s="36" customFormat="1" x14ac:dyDescent="0.25">
      <c r="A70" s="35"/>
      <c r="B70" s="35"/>
    </row>
    <row r="71" spans="1:2" s="36" customFormat="1" x14ac:dyDescent="0.25">
      <c r="A71" s="35"/>
      <c r="B71" s="35"/>
    </row>
  </sheetData>
  <mergeCells count="10">
    <mergeCell ref="A7:J7"/>
    <mergeCell ref="A30:J30"/>
    <mergeCell ref="N1:N2"/>
    <mergeCell ref="A2:J2"/>
    <mergeCell ref="A3:J3"/>
    <mergeCell ref="A4:A6"/>
    <mergeCell ref="B4:D4"/>
    <mergeCell ref="E4:G4"/>
    <mergeCell ref="H4:I4"/>
    <mergeCell ref="J4:J6"/>
  </mergeCells>
  <printOptions horizontalCentered="1" verticalCentered="1"/>
  <pageMargins left="0" right="0" top="0.53500000000000003" bottom="0" header="0" footer="0"/>
  <pageSetup paperSize="9" scale="4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9:W73"/>
  <sheetViews>
    <sheetView rightToLeft="1" topLeftCell="A7" zoomScale="88" zoomScaleNormal="88" workbookViewId="0">
      <selection activeCell="C26" sqref="C26"/>
    </sheetView>
  </sheetViews>
  <sheetFormatPr defaultRowHeight="15" x14ac:dyDescent="0.25"/>
  <cols>
    <col min="1" max="1" width="6.5703125" customWidth="1"/>
    <col min="2" max="2" width="20" bestFit="1" customWidth="1"/>
    <col min="3" max="11" width="10.5703125" customWidth="1"/>
    <col min="12" max="12" width="14" customWidth="1"/>
    <col min="13" max="13" width="13.42578125" customWidth="1"/>
    <col min="14" max="14" width="12.5703125" style="4" bestFit="1" customWidth="1"/>
    <col min="15" max="15" width="10.5703125" bestFit="1" customWidth="1"/>
    <col min="17" max="17" width="27.42578125" bestFit="1" customWidth="1"/>
    <col min="18" max="18" width="13.5703125" style="25" customWidth="1"/>
    <col min="19" max="20" width="11" style="25" customWidth="1"/>
  </cols>
  <sheetData>
    <row r="9" spans="1:21" ht="48" customHeight="1" x14ac:dyDescent="0.25">
      <c r="A9" s="71" t="s">
        <v>35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R9" s="24">
        <v>2016</v>
      </c>
      <c r="S9" s="24" t="s">
        <v>55</v>
      </c>
      <c r="T9" s="24" t="s">
        <v>55</v>
      </c>
    </row>
    <row r="10" spans="1:21" ht="25.35" customHeight="1" x14ac:dyDescent="0.25">
      <c r="A10" s="72" t="s">
        <v>0</v>
      </c>
      <c r="B10" s="72"/>
      <c r="C10" s="27">
        <v>2008</v>
      </c>
      <c r="D10" s="27">
        <v>2009</v>
      </c>
      <c r="E10" s="27">
        <v>2010</v>
      </c>
      <c r="F10" s="27">
        <v>2011</v>
      </c>
      <c r="G10" s="27">
        <v>2012</v>
      </c>
      <c r="H10" s="27">
        <v>2013</v>
      </c>
      <c r="I10" s="27">
        <v>2014</v>
      </c>
      <c r="J10" s="27">
        <v>2015</v>
      </c>
      <c r="K10" s="27">
        <v>2016</v>
      </c>
      <c r="L10" s="27" t="s">
        <v>16</v>
      </c>
      <c r="N10" s="14"/>
      <c r="O10" s="14"/>
      <c r="P10" s="14"/>
      <c r="Q10" t="s">
        <v>42</v>
      </c>
      <c r="R10" s="25">
        <v>174835964.47820467</v>
      </c>
      <c r="S10" s="25">
        <f>R10/1000000</f>
        <v>174.83596447820466</v>
      </c>
      <c r="T10" s="26">
        <v>174.83596447820466</v>
      </c>
      <c r="U10" s="23"/>
    </row>
    <row r="11" spans="1:21" ht="18" customHeight="1" x14ac:dyDescent="0.25">
      <c r="A11" s="11">
        <v>1</v>
      </c>
      <c r="B11" s="15" t="s">
        <v>12</v>
      </c>
      <c r="C11" s="12">
        <v>163198</v>
      </c>
      <c r="D11" s="12">
        <v>107352</v>
      </c>
      <c r="E11" s="12">
        <v>318638</v>
      </c>
      <c r="F11" s="12">
        <v>150222</v>
      </c>
      <c r="G11" s="12">
        <v>58775.438999999998</v>
      </c>
      <c r="H11" s="12">
        <v>48116.991000000002</v>
      </c>
      <c r="I11" s="12">
        <v>20910</v>
      </c>
      <c r="J11" s="12">
        <v>20684.976999999999</v>
      </c>
      <c r="K11" s="12"/>
      <c r="L11" s="29">
        <f t="shared" ref="L11:L36" si="0">SUM(C11:J11)</f>
        <v>887897.40700000001</v>
      </c>
      <c r="Q11" t="s">
        <v>45</v>
      </c>
      <c r="R11" s="25">
        <v>171757603.84962624</v>
      </c>
      <c r="S11" s="25">
        <f t="shared" ref="S11:S33" si="1">R11/1000000</f>
        <v>171.75760384962624</v>
      </c>
      <c r="T11" s="26">
        <v>171.75760384962624</v>
      </c>
    </row>
    <row r="12" spans="1:21" ht="18" customHeight="1" x14ac:dyDescent="0.25">
      <c r="A12" s="11">
        <v>2</v>
      </c>
      <c r="B12" s="15" t="s">
        <v>6</v>
      </c>
      <c r="C12" s="12">
        <v>10014</v>
      </c>
      <c r="D12" s="12">
        <v>27258</v>
      </c>
      <c r="E12" s="12">
        <v>27176</v>
      </c>
      <c r="F12" s="12">
        <v>60604</v>
      </c>
      <c r="G12" s="12">
        <v>228987.304</v>
      </c>
      <c r="H12" s="12">
        <v>207937.92499999999</v>
      </c>
      <c r="I12" s="12">
        <v>93853</v>
      </c>
      <c r="J12" s="12">
        <v>119905.14178289475</v>
      </c>
      <c r="K12" s="12"/>
      <c r="L12" s="29">
        <f t="shared" si="0"/>
        <v>775735.37078289478</v>
      </c>
      <c r="Q12" t="s">
        <v>40</v>
      </c>
      <c r="R12" s="25">
        <v>138503871.87921011</v>
      </c>
      <c r="S12" s="25">
        <f t="shared" si="1"/>
        <v>138.50387187921012</v>
      </c>
      <c r="T12" s="26">
        <v>138.50387187921012</v>
      </c>
    </row>
    <row r="13" spans="1:21" ht="18" customHeight="1" x14ac:dyDescent="0.25">
      <c r="A13" s="11">
        <v>3</v>
      </c>
      <c r="B13" s="15" t="s">
        <v>8</v>
      </c>
      <c r="C13" s="12">
        <v>28903</v>
      </c>
      <c r="D13" s="12">
        <v>57959</v>
      </c>
      <c r="E13" s="12">
        <v>91792</v>
      </c>
      <c r="F13" s="12">
        <v>174683</v>
      </c>
      <c r="G13" s="12">
        <v>206610.761</v>
      </c>
      <c r="H13" s="12">
        <v>102974.63099999999</v>
      </c>
      <c r="I13" s="12">
        <v>45572</v>
      </c>
      <c r="J13" s="12">
        <v>66088.123401631587</v>
      </c>
      <c r="K13" s="12"/>
      <c r="L13" s="29">
        <f t="shared" si="0"/>
        <v>774582.51540163159</v>
      </c>
      <c r="Q13" t="s">
        <v>41</v>
      </c>
      <c r="R13" s="25">
        <v>122637481.41655658</v>
      </c>
      <c r="S13" s="25">
        <f t="shared" si="1"/>
        <v>122.63748141655658</v>
      </c>
      <c r="T13" s="26">
        <v>122.63748141655658</v>
      </c>
    </row>
    <row r="14" spans="1:21" ht="18" customHeight="1" x14ac:dyDescent="0.25">
      <c r="A14" s="11">
        <v>4</v>
      </c>
      <c r="B14" s="15" t="s">
        <v>1</v>
      </c>
      <c r="C14" s="12">
        <v>47014</v>
      </c>
      <c r="D14" s="12">
        <v>47496</v>
      </c>
      <c r="E14" s="12">
        <v>54564</v>
      </c>
      <c r="F14" s="12">
        <v>124166</v>
      </c>
      <c r="G14" s="12">
        <v>175706.27299999999</v>
      </c>
      <c r="H14" s="12">
        <v>99220.698999999993</v>
      </c>
      <c r="I14" s="12">
        <v>62545</v>
      </c>
      <c r="J14" s="12">
        <v>51338.739315789469</v>
      </c>
      <c r="K14" s="12"/>
      <c r="L14" s="29">
        <f t="shared" si="0"/>
        <v>662050.71131578938</v>
      </c>
      <c r="Q14" t="s">
        <v>38</v>
      </c>
      <c r="R14" s="25">
        <v>105730051.4171699</v>
      </c>
      <c r="S14" s="25">
        <f t="shared" si="1"/>
        <v>105.7300514171699</v>
      </c>
      <c r="T14" s="26">
        <v>105.7300514171699</v>
      </c>
    </row>
    <row r="15" spans="1:21" ht="18" customHeight="1" x14ac:dyDescent="0.25">
      <c r="A15" s="11">
        <v>5</v>
      </c>
      <c r="B15" s="15" t="s">
        <v>10</v>
      </c>
      <c r="C15" s="12">
        <v>5605</v>
      </c>
      <c r="D15" s="12">
        <v>4461</v>
      </c>
      <c r="E15" s="12">
        <v>3822</v>
      </c>
      <c r="F15" s="12">
        <v>113520</v>
      </c>
      <c r="G15" s="12">
        <v>159278.13800000001</v>
      </c>
      <c r="H15" s="12">
        <v>83419.485000000001</v>
      </c>
      <c r="I15" s="12">
        <v>57038</v>
      </c>
      <c r="J15" s="12">
        <v>204100.42444801974</v>
      </c>
      <c r="K15" s="12"/>
      <c r="L15" s="29">
        <f t="shared" si="0"/>
        <v>631244.04744801973</v>
      </c>
      <c r="Q15" t="s">
        <v>46</v>
      </c>
      <c r="R15" s="25">
        <v>93460019.950000003</v>
      </c>
      <c r="S15" s="25">
        <f t="shared" si="1"/>
        <v>93.460019950000003</v>
      </c>
      <c r="T15" s="26">
        <v>93.460019950000003</v>
      </c>
    </row>
    <row r="16" spans="1:21" ht="18" customHeight="1" x14ac:dyDescent="0.25">
      <c r="A16" s="11">
        <v>6</v>
      </c>
      <c r="B16" s="15" t="s">
        <v>17</v>
      </c>
      <c r="C16" s="12">
        <v>175889</v>
      </c>
      <c r="D16" s="12">
        <v>3864</v>
      </c>
      <c r="E16" s="12">
        <v>107466</v>
      </c>
      <c r="F16" s="12">
        <v>83637</v>
      </c>
      <c r="G16" s="12">
        <v>87924.773000000001</v>
      </c>
      <c r="H16" s="12">
        <v>92238.077999999994</v>
      </c>
      <c r="I16" s="12">
        <v>20825</v>
      </c>
      <c r="J16" s="12">
        <v>14000</v>
      </c>
      <c r="K16" s="12"/>
      <c r="L16" s="29">
        <f t="shared" si="0"/>
        <v>585843.85100000002</v>
      </c>
      <c r="Q16" t="s">
        <v>37</v>
      </c>
      <c r="R16" s="25">
        <v>79882194.421086982</v>
      </c>
      <c r="S16" s="25">
        <f t="shared" si="1"/>
        <v>79.882194421086979</v>
      </c>
      <c r="T16" s="26">
        <v>79.882194421086979</v>
      </c>
    </row>
    <row r="17" spans="1:20" ht="18" customHeight="1" x14ac:dyDescent="0.25">
      <c r="A17" s="11">
        <v>7</v>
      </c>
      <c r="B17" s="15" t="s">
        <v>9</v>
      </c>
      <c r="C17" s="12">
        <v>193090</v>
      </c>
      <c r="D17" s="12">
        <v>31875</v>
      </c>
      <c r="E17" s="12">
        <v>104097</v>
      </c>
      <c r="F17" s="12">
        <v>74636</v>
      </c>
      <c r="G17" s="12">
        <v>58036.266000000003</v>
      </c>
      <c r="H17" s="12">
        <v>50000</v>
      </c>
      <c r="I17" s="12">
        <v>35255</v>
      </c>
      <c r="J17" s="12">
        <v>35254.536</v>
      </c>
      <c r="K17" s="12"/>
      <c r="L17" s="29">
        <f t="shared" si="0"/>
        <v>582243.80200000003</v>
      </c>
      <c r="Q17" t="s">
        <v>17</v>
      </c>
      <c r="R17" s="25">
        <v>42611000</v>
      </c>
      <c r="S17" s="25">
        <f t="shared" si="1"/>
        <v>42.610999999999997</v>
      </c>
      <c r="T17" s="26">
        <v>42.610999999999997</v>
      </c>
    </row>
    <row r="18" spans="1:20" ht="18" customHeight="1" x14ac:dyDescent="0.25">
      <c r="A18" s="11">
        <v>8</v>
      </c>
      <c r="B18" s="15" t="s">
        <v>5</v>
      </c>
      <c r="C18" s="12">
        <v>29429</v>
      </c>
      <c r="D18" s="12">
        <v>41292</v>
      </c>
      <c r="E18" s="12">
        <v>44589</v>
      </c>
      <c r="F18" s="12">
        <v>98200</v>
      </c>
      <c r="G18" s="12">
        <v>68767.221999999994</v>
      </c>
      <c r="H18" s="12">
        <v>52930.949000000001</v>
      </c>
      <c r="I18" s="12">
        <v>42914</v>
      </c>
      <c r="J18" s="12">
        <v>53761.857494342112</v>
      </c>
      <c r="K18" s="12"/>
      <c r="L18" s="29">
        <f t="shared" si="0"/>
        <v>431884.02849434211</v>
      </c>
      <c r="Q18" t="s">
        <v>47</v>
      </c>
      <c r="R18" s="25">
        <v>39116820.597355954</v>
      </c>
      <c r="S18" s="25">
        <f t="shared" si="1"/>
        <v>39.116820597355954</v>
      </c>
      <c r="T18" s="26">
        <v>39.116820597355954</v>
      </c>
    </row>
    <row r="19" spans="1:20" ht="18" customHeight="1" x14ac:dyDescent="0.25">
      <c r="A19" s="11">
        <v>9</v>
      </c>
      <c r="B19" s="15" t="s">
        <v>4</v>
      </c>
      <c r="C19" s="12">
        <v>16771</v>
      </c>
      <c r="D19" s="12">
        <v>5001</v>
      </c>
      <c r="E19" s="12">
        <v>18413</v>
      </c>
      <c r="F19" s="12">
        <v>28729</v>
      </c>
      <c r="G19" s="12">
        <v>99398.857000000004</v>
      </c>
      <c r="H19" s="12">
        <v>79344.002999999997</v>
      </c>
      <c r="I19" s="12">
        <v>71452</v>
      </c>
      <c r="J19" s="12">
        <v>97205.67081907895</v>
      </c>
      <c r="K19" s="12"/>
      <c r="L19" s="29">
        <f t="shared" si="0"/>
        <v>416314.53081907891</v>
      </c>
      <c r="Q19" t="s">
        <v>48</v>
      </c>
      <c r="R19" s="25">
        <v>35254536</v>
      </c>
      <c r="S19" s="25">
        <f t="shared" si="1"/>
        <v>35.254536000000002</v>
      </c>
      <c r="T19" s="26">
        <v>35.254536000000002</v>
      </c>
    </row>
    <row r="20" spans="1:20" ht="18" customHeight="1" x14ac:dyDescent="0.25">
      <c r="A20" s="11">
        <v>10</v>
      </c>
      <c r="B20" s="15" t="s">
        <v>2</v>
      </c>
      <c r="C20" s="12">
        <v>31313</v>
      </c>
      <c r="D20" s="12">
        <v>47843</v>
      </c>
      <c r="E20" s="12">
        <v>51285</v>
      </c>
      <c r="F20" s="12">
        <v>76232</v>
      </c>
      <c r="G20" s="12">
        <v>70869.915999999997</v>
      </c>
      <c r="H20" s="12">
        <v>65033.152999999998</v>
      </c>
      <c r="I20" s="12">
        <v>25825</v>
      </c>
      <c r="J20" s="12">
        <v>24010.378581315788</v>
      </c>
      <c r="K20" s="12"/>
      <c r="L20" s="29">
        <f t="shared" si="0"/>
        <v>392411.44758131576</v>
      </c>
      <c r="Q20" t="s">
        <v>43</v>
      </c>
      <c r="R20" s="25">
        <v>24930781.05108536</v>
      </c>
      <c r="S20" s="25">
        <f t="shared" si="1"/>
        <v>24.930781051085361</v>
      </c>
      <c r="T20" s="26">
        <v>24.930781051085361</v>
      </c>
    </row>
    <row r="21" spans="1:20" ht="18" customHeight="1" x14ac:dyDescent="0.25">
      <c r="A21" s="11">
        <v>11</v>
      </c>
      <c r="B21" s="15" t="s">
        <v>3</v>
      </c>
      <c r="C21" s="12">
        <v>26452</v>
      </c>
      <c r="D21" s="12">
        <v>17197</v>
      </c>
      <c r="E21" s="12">
        <v>26131</v>
      </c>
      <c r="F21" s="12">
        <v>29825</v>
      </c>
      <c r="G21" s="12">
        <v>51716.199000000001</v>
      </c>
      <c r="H21" s="12">
        <v>25452.958999999999</v>
      </c>
      <c r="I21" s="12">
        <v>28069</v>
      </c>
      <c r="J21" s="12">
        <v>127109.60669721052</v>
      </c>
      <c r="K21" s="12"/>
      <c r="L21" s="29">
        <f t="shared" si="0"/>
        <v>331952.76469721051</v>
      </c>
      <c r="Q21" t="s">
        <v>13</v>
      </c>
      <c r="R21" s="25">
        <v>24286431.902268648</v>
      </c>
      <c r="S21" s="25">
        <f t="shared" si="1"/>
        <v>24.286431902268649</v>
      </c>
      <c r="T21" s="26">
        <v>24.286431902268649</v>
      </c>
    </row>
    <row r="22" spans="1:20" ht="18" customHeight="1" x14ac:dyDescent="0.25">
      <c r="A22" s="11">
        <v>12</v>
      </c>
      <c r="B22" s="15" t="s">
        <v>18</v>
      </c>
      <c r="C22" s="12">
        <v>3571</v>
      </c>
      <c r="D22" s="12">
        <v>38000</v>
      </c>
      <c r="E22" s="12">
        <v>52969</v>
      </c>
      <c r="F22" s="12">
        <v>44590</v>
      </c>
      <c r="G22" s="12">
        <v>22041.286</v>
      </c>
      <c r="H22" s="12">
        <v>11440.248</v>
      </c>
      <c r="I22" s="12">
        <v>58958</v>
      </c>
      <c r="J22" s="12">
        <v>38286.786101973688</v>
      </c>
      <c r="K22" s="12"/>
      <c r="L22" s="29">
        <f t="shared" si="0"/>
        <v>269856.32010197366</v>
      </c>
      <c r="Q22" t="s">
        <v>39</v>
      </c>
      <c r="R22" s="25">
        <v>22663371.15064469</v>
      </c>
      <c r="S22" s="25">
        <f t="shared" si="1"/>
        <v>22.663371150644689</v>
      </c>
      <c r="T22" s="26">
        <v>22.663371150644689</v>
      </c>
    </row>
    <row r="23" spans="1:20" ht="18" customHeight="1" x14ac:dyDescent="0.25">
      <c r="A23" s="11">
        <v>13</v>
      </c>
      <c r="B23" s="15" t="s">
        <v>7</v>
      </c>
      <c r="C23" s="12">
        <v>17202</v>
      </c>
      <c r="D23" s="12">
        <v>26714</v>
      </c>
      <c r="E23" s="12">
        <v>25023</v>
      </c>
      <c r="F23" s="12">
        <v>46771</v>
      </c>
      <c r="G23" s="12">
        <v>42234.510999999999</v>
      </c>
      <c r="H23" s="12">
        <v>36180.737999999998</v>
      </c>
      <c r="I23" s="12">
        <v>27423</v>
      </c>
      <c r="J23" s="12">
        <v>9270.5296118421065</v>
      </c>
      <c r="K23" s="12"/>
      <c r="L23" s="29">
        <f t="shared" si="0"/>
        <v>230818.77861184211</v>
      </c>
      <c r="Q23" t="s">
        <v>49</v>
      </c>
      <c r="R23" s="25">
        <v>16735829.958312387</v>
      </c>
      <c r="S23" s="25">
        <f t="shared" si="1"/>
        <v>16.735829958312387</v>
      </c>
      <c r="T23" s="26">
        <v>16.735829958312387</v>
      </c>
    </row>
    <row r="24" spans="1:20" ht="18" customHeight="1" x14ac:dyDescent="0.25">
      <c r="A24" s="11">
        <v>14</v>
      </c>
      <c r="B24" s="15" t="s">
        <v>14</v>
      </c>
      <c r="C24" s="12">
        <v>9327</v>
      </c>
      <c r="D24" s="12">
        <v>28233</v>
      </c>
      <c r="E24" s="12">
        <v>33641</v>
      </c>
      <c r="F24" s="12">
        <v>36523</v>
      </c>
      <c r="G24" s="12">
        <v>46074.728000000003</v>
      </c>
      <c r="H24" s="12">
        <v>38991.411</v>
      </c>
      <c r="I24" s="12">
        <v>15710</v>
      </c>
      <c r="J24" s="12">
        <v>16763.952557090724</v>
      </c>
      <c r="K24" s="12"/>
      <c r="L24" s="29">
        <f t="shared" si="0"/>
        <v>225264.09155709072</v>
      </c>
      <c r="Q24" t="s">
        <v>50</v>
      </c>
      <c r="R24" s="25">
        <v>13834955.993308306</v>
      </c>
      <c r="S24" s="25">
        <f t="shared" si="1"/>
        <v>13.834955993308306</v>
      </c>
      <c r="T24" s="26">
        <v>13.834955993308306</v>
      </c>
    </row>
    <row r="25" spans="1:20" ht="18" customHeight="1" x14ac:dyDescent="0.25">
      <c r="A25" s="11">
        <v>15</v>
      </c>
      <c r="B25" s="15" t="s">
        <v>19</v>
      </c>
      <c r="C25" s="12">
        <v>12184</v>
      </c>
      <c r="D25" s="12">
        <v>8535</v>
      </c>
      <c r="E25" s="12">
        <v>37032</v>
      </c>
      <c r="F25" s="12">
        <v>30403</v>
      </c>
      <c r="G25" s="12">
        <v>30835.657999999999</v>
      </c>
      <c r="H25" s="12">
        <v>42862.81</v>
      </c>
      <c r="I25" s="12">
        <v>43966</v>
      </c>
      <c r="J25" s="12" t="s">
        <v>11</v>
      </c>
      <c r="K25" s="12"/>
      <c r="L25" s="29">
        <f t="shared" si="0"/>
        <v>205818.46799999999</v>
      </c>
      <c r="Q25" t="s">
        <v>44</v>
      </c>
      <c r="R25" s="25">
        <v>8476676.6175942533</v>
      </c>
      <c r="S25" s="25">
        <f t="shared" si="1"/>
        <v>8.4766766175942525</v>
      </c>
      <c r="T25" s="26">
        <v>8.4766766175942525</v>
      </c>
    </row>
    <row r="26" spans="1:20" ht="18" customHeight="1" x14ac:dyDescent="0.25">
      <c r="A26" s="11">
        <v>16</v>
      </c>
      <c r="B26" s="15" t="s">
        <v>30</v>
      </c>
      <c r="C26" s="13" t="s">
        <v>11</v>
      </c>
      <c r="D26" s="13" t="s">
        <v>11</v>
      </c>
      <c r="E26" s="13" t="s">
        <v>11</v>
      </c>
      <c r="F26" s="13" t="s">
        <v>11</v>
      </c>
      <c r="G26" s="12">
        <v>2727.8319999999999</v>
      </c>
      <c r="H26" s="12">
        <v>10943.337</v>
      </c>
      <c r="I26" s="12">
        <v>57509</v>
      </c>
      <c r="J26" s="12">
        <v>110612.32498359999</v>
      </c>
      <c r="K26" s="12"/>
      <c r="L26" s="29">
        <f t="shared" si="0"/>
        <v>181792.4939836</v>
      </c>
      <c r="Q26" t="s">
        <v>51</v>
      </c>
      <c r="R26" s="25">
        <v>5000000</v>
      </c>
      <c r="S26" s="25">
        <f t="shared" si="1"/>
        <v>5</v>
      </c>
      <c r="T26" s="26">
        <v>5</v>
      </c>
    </row>
    <row r="27" spans="1:20" ht="18" customHeight="1" x14ac:dyDescent="0.25">
      <c r="A27" s="11">
        <v>17</v>
      </c>
      <c r="B27" s="15" t="s">
        <v>13</v>
      </c>
      <c r="C27" s="12">
        <v>11242</v>
      </c>
      <c r="D27" s="12">
        <v>16414</v>
      </c>
      <c r="E27" s="12">
        <v>13035</v>
      </c>
      <c r="F27" s="12">
        <v>20812</v>
      </c>
      <c r="G27" s="12">
        <v>22781.998</v>
      </c>
      <c r="H27" s="12">
        <v>19792.679</v>
      </c>
      <c r="I27" s="12">
        <v>31428</v>
      </c>
      <c r="J27" s="12">
        <v>16699.887434210526</v>
      </c>
      <c r="K27" s="12"/>
      <c r="L27" s="29">
        <f t="shared" si="0"/>
        <v>152205.56443421054</v>
      </c>
      <c r="Q27" t="s">
        <v>52</v>
      </c>
      <c r="R27" s="25">
        <v>1119717590.6824241</v>
      </c>
      <c r="S27" s="25">
        <f t="shared" si="1"/>
        <v>1119.7175906824241</v>
      </c>
      <c r="T27" s="26">
        <v>1119.7175906824241</v>
      </c>
    </row>
    <row r="28" spans="1:20" ht="18" customHeight="1" x14ac:dyDescent="0.25">
      <c r="A28" s="11">
        <v>18</v>
      </c>
      <c r="B28" s="15" t="s">
        <v>20</v>
      </c>
      <c r="C28" s="13" t="s">
        <v>11</v>
      </c>
      <c r="D28" s="12">
        <v>0.63200000000000001</v>
      </c>
      <c r="E28" s="13" t="s">
        <v>11</v>
      </c>
      <c r="F28" s="13" t="s">
        <v>11</v>
      </c>
      <c r="G28" s="13" t="s">
        <v>11</v>
      </c>
      <c r="H28" s="12">
        <v>1000</v>
      </c>
      <c r="I28" s="12">
        <v>1674</v>
      </c>
      <c r="J28" s="12">
        <v>5000</v>
      </c>
      <c r="K28" s="12"/>
      <c r="L28" s="29">
        <f t="shared" si="0"/>
        <v>7674.6319999999996</v>
      </c>
      <c r="Q28" t="s">
        <v>23</v>
      </c>
      <c r="R28" s="25">
        <v>126795784.63968174</v>
      </c>
      <c r="S28" s="25">
        <f t="shared" si="1"/>
        <v>126.79578463968174</v>
      </c>
      <c r="T28" s="26">
        <v>126.79578463968174</v>
      </c>
    </row>
    <row r="29" spans="1:20" ht="18" customHeight="1" x14ac:dyDescent="0.25">
      <c r="A29" s="73" t="s">
        <v>21</v>
      </c>
      <c r="B29" s="73"/>
      <c r="C29" s="28">
        <f t="shared" ref="C29:J29" si="2">SUM(C11:C28)</f>
        <v>781204</v>
      </c>
      <c r="D29" s="28">
        <f t="shared" si="2"/>
        <v>509494.63199999998</v>
      </c>
      <c r="E29" s="28">
        <f t="shared" si="2"/>
        <v>1009673</v>
      </c>
      <c r="F29" s="28">
        <f t="shared" si="2"/>
        <v>1193553</v>
      </c>
      <c r="G29" s="28">
        <f t="shared" si="2"/>
        <v>1432767.1609999998</v>
      </c>
      <c r="H29" s="28">
        <f t="shared" si="2"/>
        <v>1067880.0960000001</v>
      </c>
      <c r="I29" s="28">
        <f t="shared" si="2"/>
        <v>740926</v>
      </c>
      <c r="J29" s="28">
        <f t="shared" si="2"/>
        <v>1010092.9362289999</v>
      </c>
      <c r="K29" s="28"/>
      <c r="L29" s="29">
        <f t="shared" si="0"/>
        <v>7745590.8252289994</v>
      </c>
      <c r="Q29" t="s">
        <v>29</v>
      </c>
      <c r="R29" s="25">
        <v>26521144.036611713</v>
      </c>
      <c r="S29" s="25">
        <f t="shared" si="1"/>
        <v>26.521144036611712</v>
      </c>
      <c r="T29" s="26">
        <v>26.521144036611712</v>
      </c>
    </row>
    <row r="30" spans="1:20" ht="18" customHeight="1" x14ac:dyDescent="0.25">
      <c r="A30" s="11">
        <v>1</v>
      </c>
      <c r="B30" s="15" t="s">
        <v>22</v>
      </c>
      <c r="C30" s="12">
        <v>99027</v>
      </c>
      <c r="D30" s="12">
        <v>73463</v>
      </c>
      <c r="E30" s="12">
        <v>95526</v>
      </c>
      <c r="F30" s="12">
        <v>123716</v>
      </c>
      <c r="G30" s="12">
        <v>194445.84599999999</v>
      </c>
      <c r="H30" s="12">
        <v>166043.473</v>
      </c>
      <c r="I30" s="12">
        <v>35218</v>
      </c>
      <c r="J30" s="12">
        <v>15314.598187046053</v>
      </c>
      <c r="K30" s="12"/>
      <c r="L30" s="29">
        <f t="shared" si="0"/>
        <v>802753.91718704603</v>
      </c>
      <c r="Q30" t="s">
        <v>24</v>
      </c>
      <c r="R30" s="25">
        <v>11746614.105709154</v>
      </c>
      <c r="S30" s="25">
        <f t="shared" si="1"/>
        <v>11.746614105709154</v>
      </c>
      <c r="T30" s="26">
        <v>11.746614105709154</v>
      </c>
    </row>
    <row r="31" spans="1:20" ht="18" customHeight="1" x14ac:dyDescent="0.25">
      <c r="A31" s="11">
        <v>2</v>
      </c>
      <c r="B31" s="15" t="s">
        <v>23</v>
      </c>
      <c r="C31" s="12">
        <v>110176</v>
      </c>
      <c r="D31" s="12">
        <v>72102</v>
      </c>
      <c r="E31" s="12">
        <v>50772</v>
      </c>
      <c r="F31" s="12">
        <v>73386</v>
      </c>
      <c r="G31" s="12">
        <v>62042.159</v>
      </c>
      <c r="H31" s="12">
        <v>130758.099</v>
      </c>
      <c r="I31" s="12">
        <v>101015</v>
      </c>
      <c r="J31" s="12">
        <v>68673.252773684217</v>
      </c>
      <c r="K31" s="12"/>
      <c r="L31" s="29">
        <f t="shared" si="0"/>
        <v>668924.51077368413</v>
      </c>
      <c r="Q31" t="s">
        <v>32</v>
      </c>
      <c r="R31" s="25">
        <v>40349851.424840875</v>
      </c>
      <c r="S31" s="25">
        <f t="shared" si="1"/>
        <v>40.349851424840878</v>
      </c>
      <c r="T31" s="26">
        <v>40.349851424840878</v>
      </c>
    </row>
    <row r="32" spans="1:20" ht="18" customHeight="1" x14ac:dyDescent="0.25">
      <c r="A32" s="11">
        <v>3</v>
      </c>
      <c r="B32" s="15" t="s">
        <v>24</v>
      </c>
      <c r="C32" s="12">
        <v>23689</v>
      </c>
      <c r="D32" s="12">
        <v>25754</v>
      </c>
      <c r="E32" s="12">
        <v>22060</v>
      </c>
      <c r="F32" s="12">
        <v>31352</v>
      </c>
      <c r="G32" s="12">
        <v>12899.874</v>
      </c>
      <c r="H32" s="12">
        <v>10808.038</v>
      </c>
      <c r="I32" s="13" t="s">
        <v>11</v>
      </c>
      <c r="J32" s="12">
        <v>12233.739440789475</v>
      </c>
      <c r="K32" s="12"/>
      <c r="L32" s="29">
        <f t="shared" si="0"/>
        <v>138796.65144078946</v>
      </c>
      <c r="Q32" t="s">
        <v>53</v>
      </c>
      <c r="R32" s="25">
        <v>205413394.2068435</v>
      </c>
      <c r="S32" s="25">
        <f t="shared" si="1"/>
        <v>205.41339420684349</v>
      </c>
      <c r="T32" s="26">
        <v>205.41339420684349</v>
      </c>
    </row>
    <row r="33" spans="1:23" ht="18" customHeight="1" x14ac:dyDescent="0.25">
      <c r="A33" s="11">
        <v>4</v>
      </c>
      <c r="B33" s="15" t="s">
        <v>25</v>
      </c>
      <c r="C33" s="12">
        <v>63</v>
      </c>
      <c r="D33" s="12">
        <v>194</v>
      </c>
      <c r="E33" s="12">
        <v>7417</v>
      </c>
      <c r="F33" s="12">
        <v>8538</v>
      </c>
      <c r="G33" s="12">
        <v>1574.6559999999999</v>
      </c>
      <c r="H33" s="13" t="s">
        <v>11</v>
      </c>
      <c r="I33" s="13" t="s">
        <v>11</v>
      </c>
      <c r="J33" s="13" t="s">
        <v>11</v>
      </c>
      <c r="K33" s="13"/>
      <c r="L33" s="29">
        <f t="shared" si="0"/>
        <v>17786.655999999999</v>
      </c>
      <c r="Q33" t="s">
        <v>54</v>
      </c>
      <c r="R33" s="25">
        <v>1325130984.8892674</v>
      </c>
      <c r="S33" s="25">
        <f t="shared" si="1"/>
        <v>1325.1309848892674</v>
      </c>
      <c r="T33" s="26">
        <v>1325.1309848892674</v>
      </c>
    </row>
    <row r="34" spans="1:23" ht="18" customHeight="1" x14ac:dyDescent="0.25">
      <c r="A34" s="11">
        <v>5</v>
      </c>
      <c r="B34" s="15" t="s">
        <v>26</v>
      </c>
      <c r="C34" s="12">
        <v>101</v>
      </c>
      <c r="D34" s="12">
        <v>1135</v>
      </c>
      <c r="E34" s="13" t="s">
        <v>11</v>
      </c>
      <c r="F34" s="13" t="s">
        <v>11</v>
      </c>
      <c r="G34" s="13" t="s">
        <v>11</v>
      </c>
      <c r="H34" s="13" t="s">
        <v>11</v>
      </c>
      <c r="I34" s="13" t="s">
        <v>11</v>
      </c>
      <c r="J34" s="13" t="s">
        <v>11</v>
      </c>
      <c r="K34" s="13"/>
      <c r="L34" s="29">
        <f t="shared" si="0"/>
        <v>1236</v>
      </c>
    </row>
    <row r="35" spans="1:23" ht="18" customHeight="1" x14ac:dyDescent="0.25">
      <c r="A35" s="11">
        <v>6</v>
      </c>
      <c r="B35" s="15" t="s">
        <v>27</v>
      </c>
      <c r="C35" s="12">
        <v>5465</v>
      </c>
      <c r="D35" s="12">
        <v>18728</v>
      </c>
      <c r="E35" s="12">
        <v>11928</v>
      </c>
      <c r="F35" s="12">
        <v>10273</v>
      </c>
      <c r="G35" s="12">
        <v>19674.940999999999</v>
      </c>
      <c r="H35" s="12">
        <v>134563.02299999999</v>
      </c>
      <c r="I35" s="12">
        <v>209050</v>
      </c>
      <c r="J35" s="12">
        <v>20745.976285480265</v>
      </c>
      <c r="K35" s="12"/>
      <c r="L35" s="29">
        <f t="shared" si="0"/>
        <v>430427.94028548023</v>
      </c>
    </row>
    <row r="36" spans="1:23" ht="18" customHeight="1" x14ac:dyDescent="0.25">
      <c r="A36" s="73" t="s">
        <v>28</v>
      </c>
      <c r="B36" s="73"/>
      <c r="C36" s="28">
        <f t="shared" ref="C36:H36" si="3">SUM(C30:C35)</f>
        <v>238521</v>
      </c>
      <c r="D36" s="28">
        <f t="shared" si="3"/>
        <v>191376</v>
      </c>
      <c r="E36" s="28">
        <f t="shared" si="3"/>
        <v>187703</v>
      </c>
      <c r="F36" s="28">
        <f t="shared" si="3"/>
        <v>247265</v>
      </c>
      <c r="G36" s="28">
        <f t="shared" si="3"/>
        <v>290637.47600000002</v>
      </c>
      <c r="H36" s="28">
        <f t="shared" si="3"/>
        <v>442172.63299999997</v>
      </c>
      <c r="I36" s="28">
        <f>SUM(I30:I35)</f>
        <v>345283</v>
      </c>
      <c r="J36" s="28">
        <f>SUM(J30:J35)</f>
        <v>116967.56668700001</v>
      </c>
      <c r="K36" s="28"/>
      <c r="L36" s="29">
        <f t="shared" si="0"/>
        <v>2059925.6756869999</v>
      </c>
    </row>
    <row r="37" spans="1:23" ht="23.85" customHeight="1" x14ac:dyDescent="0.3">
      <c r="A37" s="70" t="s">
        <v>16</v>
      </c>
      <c r="B37" s="70"/>
      <c r="C37" s="30">
        <f>SUM(C36,C29)</f>
        <v>1019725</v>
      </c>
      <c r="D37" s="30">
        <f>SUM(D36,D29)</f>
        <v>700870.63199999998</v>
      </c>
      <c r="E37" s="30">
        <f>SUM(E36,E29)</f>
        <v>1197376</v>
      </c>
      <c r="F37" s="30">
        <f>SUM(F36,F29)</f>
        <v>1440818</v>
      </c>
      <c r="G37" s="30">
        <f>SUM(G36,G29)</f>
        <v>1723404.6369999999</v>
      </c>
      <c r="H37" s="30">
        <f>SUM(H29)+H36</f>
        <v>1510052.7290000001</v>
      </c>
      <c r="I37" s="30">
        <f>SUM(I29,I36)</f>
        <v>1086209</v>
      </c>
      <c r="J37" s="30">
        <f>SUM(J29,J36)</f>
        <v>1127060.5029159999</v>
      </c>
      <c r="K37" s="30"/>
      <c r="L37" s="30">
        <f>SUM(L29,L36)</f>
        <v>9805516.5009159986</v>
      </c>
    </row>
    <row r="38" spans="1:23" x14ac:dyDescent="0.25">
      <c r="L38" s="4"/>
    </row>
    <row r="39" spans="1:23" x14ac:dyDescent="0.25">
      <c r="L39" s="4"/>
    </row>
    <row r="40" spans="1:23" x14ac:dyDescent="0.25">
      <c r="L40" s="4"/>
    </row>
    <row r="41" spans="1:23" ht="17.850000000000001" customHeight="1" x14ac:dyDescent="0.25">
      <c r="C41" s="69" t="s">
        <v>36</v>
      </c>
      <c r="D41" s="69"/>
      <c r="E41" s="69"/>
      <c r="F41" s="69"/>
      <c r="G41" s="69"/>
      <c r="H41" s="69"/>
      <c r="I41" s="69"/>
      <c r="J41" s="69"/>
      <c r="K41" s="22"/>
      <c r="L41" s="14"/>
      <c r="M41" s="14"/>
      <c r="N41" s="14"/>
      <c r="O41" s="14"/>
    </row>
    <row r="42" spans="1:23" ht="27.6" customHeight="1" x14ac:dyDescent="0.25">
      <c r="C42" s="69"/>
      <c r="D42" s="69"/>
      <c r="E42" s="69"/>
      <c r="F42" s="69"/>
      <c r="G42" s="69"/>
      <c r="H42" s="69"/>
      <c r="I42" s="69"/>
      <c r="J42" s="69"/>
      <c r="K42" s="22"/>
      <c r="L42" s="14"/>
      <c r="M42" s="14"/>
    </row>
    <row r="43" spans="1:23" x14ac:dyDescent="0.25">
      <c r="D43" s="4"/>
      <c r="E43" s="10"/>
      <c r="G43" s="6"/>
      <c r="H43" s="4"/>
      <c r="I43" s="4"/>
      <c r="J43" s="4"/>
      <c r="K43" s="4"/>
      <c r="L43" s="17"/>
      <c r="M43" s="18"/>
      <c r="N43"/>
    </row>
    <row r="44" spans="1:23" x14ac:dyDescent="0.25">
      <c r="D44" s="4"/>
      <c r="E44" s="10"/>
      <c r="G44" s="6"/>
      <c r="H44" s="4"/>
      <c r="I44" s="4"/>
      <c r="J44" s="4"/>
      <c r="K44" s="4"/>
      <c r="L44" s="17"/>
      <c r="M44" s="18"/>
      <c r="N44"/>
    </row>
    <row r="45" spans="1:23" x14ac:dyDescent="0.25">
      <c r="D45" s="4"/>
      <c r="E45" s="10"/>
      <c r="G45" s="6"/>
      <c r="H45" s="4"/>
      <c r="I45" s="4"/>
      <c r="J45" s="4"/>
      <c r="K45" s="4"/>
      <c r="L45" s="17"/>
      <c r="M45" s="19"/>
      <c r="N45"/>
      <c r="W45">
        <v>2016</v>
      </c>
    </row>
    <row r="46" spans="1:23" ht="15.75" x14ac:dyDescent="0.25">
      <c r="D46" s="4"/>
      <c r="E46" s="10"/>
      <c r="G46" s="6"/>
      <c r="H46" s="4"/>
      <c r="I46" s="4"/>
      <c r="J46" s="4"/>
      <c r="K46" s="4"/>
      <c r="L46" s="17"/>
      <c r="M46" s="19"/>
      <c r="N46"/>
      <c r="U46">
        <v>1</v>
      </c>
      <c r="V46" s="3" t="s">
        <v>12</v>
      </c>
      <c r="W46" s="2">
        <v>887897.40700000001</v>
      </c>
    </row>
    <row r="47" spans="1:23" ht="15.75" x14ac:dyDescent="0.25">
      <c r="D47" s="4"/>
      <c r="E47" s="10"/>
      <c r="G47" s="6"/>
      <c r="H47" s="4"/>
      <c r="I47" s="4"/>
      <c r="J47" s="4"/>
      <c r="K47" s="4"/>
      <c r="L47" s="17"/>
      <c r="M47" s="19"/>
      <c r="N47"/>
      <c r="U47">
        <v>2</v>
      </c>
      <c r="V47" s="3" t="s">
        <v>6</v>
      </c>
      <c r="W47" s="2">
        <v>775735.37078289478</v>
      </c>
    </row>
    <row r="48" spans="1:23" ht="15.75" x14ac:dyDescent="0.25">
      <c r="D48" s="4"/>
      <c r="E48" s="10"/>
      <c r="G48" s="6"/>
      <c r="H48" s="4"/>
      <c r="I48" s="4"/>
      <c r="J48" s="4"/>
      <c r="K48" s="4"/>
      <c r="L48" s="17"/>
      <c r="M48" s="19"/>
      <c r="N48"/>
      <c r="U48">
        <v>3</v>
      </c>
      <c r="V48" s="3" t="s">
        <v>8</v>
      </c>
      <c r="W48" s="2">
        <v>774582.51540163159</v>
      </c>
    </row>
    <row r="49" spans="4:23" ht="15.75" x14ac:dyDescent="0.25">
      <c r="D49" s="4"/>
      <c r="E49" s="10"/>
      <c r="G49" s="6"/>
      <c r="H49" s="4"/>
      <c r="I49" s="4"/>
      <c r="J49" s="4"/>
      <c r="K49" s="4"/>
      <c r="L49" s="17"/>
      <c r="M49" s="19"/>
      <c r="N49"/>
      <c r="U49">
        <v>4</v>
      </c>
      <c r="V49" s="3" t="s">
        <v>1</v>
      </c>
      <c r="W49" s="2">
        <v>662050.71131578938</v>
      </c>
    </row>
    <row r="50" spans="4:23" ht="15.75" x14ac:dyDescent="0.25">
      <c r="D50" s="4"/>
      <c r="E50" s="10"/>
      <c r="G50" s="6"/>
      <c r="H50" s="4"/>
      <c r="I50" s="4"/>
      <c r="J50" s="4"/>
      <c r="K50" s="4"/>
      <c r="L50" s="17"/>
      <c r="M50" s="19"/>
      <c r="N50"/>
      <c r="U50">
        <v>5</v>
      </c>
      <c r="V50" s="3" t="s">
        <v>10</v>
      </c>
      <c r="W50" s="2">
        <v>631244.04744801973</v>
      </c>
    </row>
    <row r="51" spans="4:23" ht="15.75" x14ac:dyDescent="0.25">
      <c r="D51" s="4"/>
      <c r="E51" s="10"/>
      <c r="G51" s="6"/>
      <c r="H51" s="4"/>
      <c r="I51" s="4"/>
      <c r="J51" s="4"/>
      <c r="K51" s="4"/>
      <c r="L51" s="17"/>
      <c r="M51" s="19"/>
      <c r="N51"/>
      <c r="U51">
        <v>6</v>
      </c>
      <c r="V51" s="3" t="s">
        <v>17</v>
      </c>
      <c r="W51" s="2">
        <v>585843.85100000002</v>
      </c>
    </row>
    <row r="52" spans="4:23" ht="15.75" x14ac:dyDescent="0.25">
      <c r="D52" s="4"/>
      <c r="E52" s="10"/>
      <c r="G52" s="6"/>
      <c r="H52" s="4"/>
      <c r="I52" s="4"/>
      <c r="J52" s="4"/>
      <c r="K52" s="4"/>
      <c r="L52" s="17"/>
      <c r="M52" s="19"/>
      <c r="N52"/>
      <c r="U52">
        <v>7</v>
      </c>
      <c r="V52" s="3" t="s">
        <v>9</v>
      </c>
      <c r="W52" s="2">
        <v>582243.80200000003</v>
      </c>
    </row>
    <row r="53" spans="4:23" ht="15.75" x14ac:dyDescent="0.25">
      <c r="D53" s="4"/>
      <c r="E53" s="10"/>
      <c r="G53" s="6"/>
      <c r="H53" s="4"/>
      <c r="I53" s="4"/>
      <c r="J53" s="4"/>
      <c r="K53" s="4"/>
      <c r="L53" s="17"/>
      <c r="M53" s="19"/>
      <c r="N53"/>
      <c r="U53">
        <v>8</v>
      </c>
      <c r="V53" s="3" t="s">
        <v>5</v>
      </c>
      <c r="W53" s="2">
        <v>431884.02849434211</v>
      </c>
    </row>
    <row r="54" spans="4:23" ht="15.75" x14ac:dyDescent="0.25">
      <c r="D54" s="4"/>
      <c r="E54" s="10"/>
      <c r="G54" s="6"/>
      <c r="H54" s="4"/>
      <c r="I54" s="4"/>
      <c r="J54" s="4"/>
      <c r="K54" s="4"/>
      <c r="L54" s="17"/>
      <c r="M54" s="19"/>
      <c r="N54"/>
      <c r="U54">
        <v>9</v>
      </c>
      <c r="V54" s="3" t="s">
        <v>4</v>
      </c>
      <c r="W54" s="2">
        <v>416314.53081907891</v>
      </c>
    </row>
    <row r="55" spans="4:23" ht="15.75" x14ac:dyDescent="0.25">
      <c r="D55" s="4"/>
      <c r="E55" s="10"/>
      <c r="G55" s="6"/>
      <c r="H55" s="4"/>
      <c r="I55" s="4"/>
      <c r="J55" s="4"/>
      <c r="K55" s="4"/>
      <c r="L55" s="17"/>
      <c r="M55" s="19"/>
      <c r="N55"/>
      <c r="U55">
        <v>10</v>
      </c>
      <c r="V55" s="3" t="s">
        <v>2</v>
      </c>
      <c r="W55" s="2">
        <v>392411.44758131576</v>
      </c>
    </row>
    <row r="56" spans="4:23" ht="15.75" x14ac:dyDescent="0.25">
      <c r="D56" s="4"/>
      <c r="E56" s="10"/>
      <c r="G56" s="6"/>
      <c r="H56" s="4"/>
      <c r="I56" s="4"/>
      <c r="J56" s="4"/>
      <c r="K56" s="4"/>
      <c r="L56" s="17"/>
      <c r="M56" s="19"/>
      <c r="N56"/>
      <c r="U56">
        <v>11</v>
      </c>
      <c r="V56" s="3" t="s">
        <v>3</v>
      </c>
      <c r="W56" s="2">
        <v>331952.76469721051</v>
      </c>
    </row>
    <row r="57" spans="4:23" ht="15.75" x14ac:dyDescent="0.25">
      <c r="D57" s="4"/>
      <c r="E57" s="10"/>
      <c r="G57" s="6"/>
      <c r="H57" s="4"/>
      <c r="I57" s="4"/>
      <c r="J57" s="4"/>
      <c r="K57" s="4"/>
      <c r="L57" s="17"/>
      <c r="M57" s="19"/>
      <c r="N57"/>
      <c r="U57">
        <v>12</v>
      </c>
      <c r="V57" s="3" t="s">
        <v>18</v>
      </c>
      <c r="W57" s="2">
        <v>269856.32010197366</v>
      </c>
    </row>
    <row r="58" spans="4:23" ht="15.75" x14ac:dyDescent="0.25">
      <c r="D58" s="4"/>
      <c r="E58" s="10"/>
      <c r="G58" s="6"/>
      <c r="H58" s="4"/>
      <c r="I58" s="4"/>
      <c r="J58" s="4"/>
      <c r="K58" s="4"/>
      <c r="L58" s="17"/>
      <c r="M58" s="19"/>
      <c r="N58"/>
      <c r="U58">
        <v>13</v>
      </c>
      <c r="V58" s="3" t="s">
        <v>7</v>
      </c>
      <c r="W58" s="2">
        <v>230818.77861184211</v>
      </c>
    </row>
    <row r="59" spans="4:23" ht="15.75" x14ac:dyDescent="0.25">
      <c r="D59" s="4"/>
      <c r="E59" s="10"/>
      <c r="G59" s="6"/>
      <c r="H59" s="4"/>
      <c r="I59" s="4"/>
      <c r="J59" s="4"/>
      <c r="K59" s="4"/>
      <c r="L59" s="17"/>
      <c r="M59" s="19"/>
      <c r="N59"/>
      <c r="U59">
        <v>14</v>
      </c>
      <c r="V59" s="3" t="s">
        <v>14</v>
      </c>
      <c r="W59" s="2">
        <v>225264.09155709072</v>
      </c>
    </row>
    <row r="60" spans="4:23" ht="15.75" x14ac:dyDescent="0.25">
      <c r="D60" s="4"/>
      <c r="E60" s="10"/>
      <c r="G60" s="6"/>
      <c r="H60" s="4"/>
      <c r="I60" s="4"/>
      <c r="J60" s="4"/>
      <c r="K60" s="4"/>
      <c r="L60" s="17"/>
      <c r="M60" s="19"/>
      <c r="N60"/>
      <c r="U60">
        <v>15</v>
      </c>
      <c r="V60" s="3" t="s">
        <v>19</v>
      </c>
      <c r="W60" s="2">
        <v>205818.46799999999</v>
      </c>
    </row>
    <row r="61" spans="4:23" ht="15.75" x14ac:dyDescent="0.25">
      <c r="D61" s="4"/>
      <c r="E61" s="10"/>
      <c r="G61" s="6"/>
      <c r="H61" s="16"/>
      <c r="I61" s="16"/>
      <c r="J61" s="16"/>
      <c r="K61" s="16"/>
      <c r="L61" s="17"/>
      <c r="M61" s="19"/>
      <c r="N61"/>
      <c r="U61">
        <v>16</v>
      </c>
      <c r="V61" s="3" t="s">
        <v>30</v>
      </c>
      <c r="W61" s="2">
        <v>181792.4939836</v>
      </c>
    </row>
    <row r="62" spans="4:23" ht="15.75" x14ac:dyDescent="0.25">
      <c r="D62" s="4"/>
      <c r="E62" s="10"/>
      <c r="G62" s="6"/>
      <c r="H62" s="4"/>
      <c r="I62" s="4"/>
      <c r="J62" s="4"/>
      <c r="K62" s="4"/>
      <c r="L62" s="20"/>
      <c r="M62" s="19"/>
      <c r="N62"/>
      <c r="U62">
        <v>17</v>
      </c>
      <c r="V62" s="3" t="s">
        <v>13</v>
      </c>
      <c r="W62" s="2">
        <v>152205.56443421054</v>
      </c>
    </row>
    <row r="63" spans="4:23" ht="15.75" x14ac:dyDescent="0.25">
      <c r="D63" s="4"/>
      <c r="E63" s="10"/>
      <c r="G63" s="6"/>
      <c r="H63" s="4"/>
      <c r="I63" s="4"/>
      <c r="J63" s="4"/>
      <c r="K63" s="4"/>
      <c r="L63" s="17"/>
      <c r="M63" s="21"/>
      <c r="N63"/>
      <c r="U63">
        <v>18</v>
      </c>
      <c r="V63" s="3" t="s">
        <v>20</v>
      </c>
      <c r="W63" s="2">
        <v>7674.6319999999996</v>
      </c>
    </row>
    <row r="64" spans="4:23" ht="15.75" x14ac:dyDescent="0.25">
      <c r="D64" s="4"/>
      <c r="E64" s="10"/>
      <c r="G64" s="6"/>
      <c r="H64" s="4"/>
      <c r="I64" s="4"/>
      <c r="J64" s="4"/>
      <c r="K64" s="4"/>
      <c r="L64" s="17"/>
      <c r="M64" s="19"/>
      <c r="N64"/>
      <c r="U64">
        <v>19</v>
      </c>
      <c r="V64" s="1" t="s">
        <v>22</v>
      </c>
      <c r="W64" s="2">
        <v>802753.91718704603</v>
      </c>
    </row>
    <row r="65" spans="4:23" ht="15.75" x14ac:dyDescent="0.25">
      <c r="D65" s="4"/>
      <c r="G65" s="6"/>
      <c r="H65" s="4"/>
      <c r="I65" s="4"/>
      <c r="J65" s="4"/>
      <c r="K65" s="4"/>
      <c r="L65" s="17"/>
      <c r="M65" s="19"/>
      <c r="N65"/>
      <c r="U65">
        <v>20</v>
      </c>
      <c r="V65" s="1" t="s">
        <v>23</v>
      </c>
      <c r="W65" s="2">
        <v>668924.51077368413</v>
      </c>
    </row>
    <row r="66" spans="4:23" ht="15.75" x14ac:dyDescent="0.25">
      <c r="G66" s="6"/>
      <c r="H66" s="4"/>
      <c r="I66" s="4"/>
      <c r="J66" s="4"/>
      <c r="K66" s="4"/>
      <c r="L66" s="17"/>
      <c r="M66" s="19"/>
      <c r="N66"/>
      <c r="U66">
        <v>21</v>
      </c>
      <c r="V66" s="1" t="s">
        <v>24</v>
      </c>
      <c r="W66" s="2">
        <v>138796.65144078946</v>
      </c>
    </row>
    <row r="67" spans="4:23" ht="15.75" x14ac:dyDescent="0.25">
      <c r="G67" s="6"/>
      <c r="H67" s="4"/>
      <c r="I67" s="4"/>
      <c r="J67" s="4"/>
      <c r="K67" s="4"/>
      <c r="L67" s="17"/>
      <c r="M67" s="19"/>
      <c r="N67"/>
      <c r="U67">
        <v>22</v>
      </c>
      <c r="V67" s="1" t="s">
        <v>31</v>
      </c>
      <c r="W67" s="2">
        <f>SUM(L33:L35)</f>
        <v>449450.59628548025</v>
      </c>
    </row>
    <row r="68" spans="4:23" ht="15.75" x14ac:dyDescent="0.25">
      <c r="G68" s="6"/>
      <c r="H68" s="4"/>
      <c r="I68" s="4"/>
      <c r="J68" s="4"/>
      <c r="K68" s="4"/>
      <c r="L68" s="20"/>
      <c r="M68" s="19"/>
      <c r="N68"/>
      <c r="V68" s="5"/>
      <c r="W68" s="4">
        <f>SUM(W46:W67)</f>
        <v>9805516.5009160023</v>
      </c>
    </row>
    <row r="69" spans="4:23" ht="15.75" x14ac:dyDescent="0.25">
      <c r="G69" s="6"/>
      <c r="H69" s="4"/>
      <c r="I69" s="4"/>
      <c r="J69" s="4"/>
      <c r="K69" s="4"/>
      <c r="L69" s="17"/>
      <c r="M69" s="21"/>
      <c r="N69"/>
      <c r="V69" s="5"/>
      <c r="W69" s="4"/>
    </row>
    <row r="70" spans="4:23" ht="15.75" x14ac:dyDescent="0.25">
      <c r="G70" s="6"/>
      <c r="H70" s="16"/>
      <c r="I70" s="16"/>
      <c r="J70" s="16"/>
      <c r="K70" s="16"/>
      <c r="L70" s="17"/>
      <c r="M70" s="21"/>
      <c r="N70"/>
      <c r="V70" s="7" t="s">
        <v>33</v>
      </c>
      <c r="W70" s="8">
        <f>SUM(W64:W67)</f>
        <v>2059925.6756869999</v>
      </c>
    </row>
    <row r="71" spans="4:23" ht="15.75" x14ac:dyDescent="0.25">
      <c r="M71" s="21"/>
      <c r="N71"/>
      <c r="V71" s="7" t="s">
        <v>34</v>
      </c>
      <c r="W71" s="9">
        <f>W70/W68*100</f>
        <v>21.007824274168197</v>
      </c>
    </row>
    <row r="72" spans="4:23" x14ac:dyDescent="0.25">
      <c r="N72"/>
    </row>
    <row r="73" spans="4:23" x14ac:dyDescent="0.25">
      <c r="N73"/>
    </row>
  </sheetData>
  <sortState xmlns:xlrd2="http://schemas.microsoft.com/office/spreadsheetml/2017/richdata2" ref="B3:L20">
    <sortCondition descending="1" ref="L3:L20"/>
  </sortState>
  <mergeCells count="6">
    <mergeCell ref="C41:J42"/>
    <mergeCell ref="A37:B37"/>
    <mergeCell ref="A9:L9"/>
    <mergeCell ref="A10:B10"/>
    <mergeCell ref="A29:B29"/>
    <mergeCell ref="A36:B36"/>
  </mergeCells>
  <printOptions horizontalCentered="1" verticalCentered="1"/>
  <pageMargins left="0.5" right="0.5" top="0.75" bottom="0.75" header="0.3" footer="0.3"/>
  <pageSetup scale="85" orientation="landscape" r:id="rId1"/>
  <ignoredErrors>
    <ignoredError sqref="H29:I29 C36:D3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970D7CFBE3846B827A1AB49688E6B" ma:contentTypeVersion="16" ma:contentTypeDescription="Create a new document." ma:contentTypeScope="" ma:versionID="5a2d66157beceac1809d67db6d706ac7">
  <xsd:schema xmlns:xsd="http://www.w3.org/2001/XMLSchema" xmlns:xs="http://www.w3.org/2001/XMLSchema" xmlns:p="http://schemas.microsoft.com/office/2006/metadata/properties" xmlns:ns2="8f20058f-962e-4714-94be-9ada6463a423" xmlns:ns3="e234cb40-727e-478a-a1b2-0db8b2c44b94" targetNamespace="http://schemas.microsoft.com/office/2006/metadata/properties" ma:root="true" ma:fieldsID="88a4a88e7c81f476cca215c2c8d2eacf" ns2:_="" ns3:_="">
    <xsd:import namespace="8f20058f-962e-4714-94be-9ada6463a423"/>
    <xsd:import namespace="e234cb40-727e-478a-a1b2-0db8b2c44b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0058f-962e-4714-94be-9ada6463a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7455382-2f32-4d23-bb8b-28003e0e8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4cb40-727e-478a-a1b2-0db8b2c44b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e51bc7-2138-49bc-8f7a-da93ae3453bc}" ma:internalName="TaxCatchAll" ma:showField="CatchAllData" ma:web="e234cb40-727e-478a-a1b2-0db8b2c44b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20058f-962e-4714-94be-9ada6463a423">
      <Terms xmlns="http://schemas.microsoft.com/office/infopath/2007/PartnerControls"/>
    </lcf76f155ced4ddcb4097134ff3c332f>
    <TaxCatchAll xmlns="e234cb40-727e-478a-a1b2-0db8b2c44b9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D672D6-E066-4463-9588-850EA4D415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0058f-962e-4714-94be-9ada6463a423"/>
    <ds:schemaRef ds:uri="e234cb40-727e-478a-a1b2-0db8b2c44b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5F71B7-42E5-4163-93C5-B1C2CE693673}">
  <ds:schemaRefs>
    <ds:schemaRef ds:uri="http://schemas.microsoft.com/office/2006/documentManagement/types"/>
    <ds:schemaRef ds:uri="http://purl.org/dc/terms/"/>
    <ds:schemaRef ds:uri="http://purl.org/dc/elements/1.1/"/>
    <ds:schemaRef ds:uri="8f20058f-962e-4714-94be-9ada6463a423"/>
    <ds:schemaRef ds:uri="http://schemas.openxmlformats.org/package/2006/metadata/core-properties"/>
    <ds:schemaRef ds:uri="http://schemas.microsoft.com/office/2006/metadata/properties"/>
    <ds:schemaRef ds:uri="http://purl.org/dc/dcmitype/"/>
    <ds:schemaRef ds:uri="e234cb40-727e-478a-a1b2-0db8b2c44b94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C27B4C3-C55E-45EA-A2ED-BC6E28F373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Database Description</vt:lpstr>
      <vt:lpstr>Content</vt:lpstr>
      <vt:lpstr>Dhaman's Operations 2008-22</vt:lpstr>
      <vt:lpstr>Dhaman Operations (as exporter)</vt:lpstr>
      <vt:lpstr>Dhaman Operations (as importer)</vt:lpstr>
      <vt:lpstr>Sectoral Distribution  </vt:lpstr>
      <vt:lpstr>Outstading &amp; Ongoing Contracts</vt:lpstr>
      <vt:lpstr> Dhaman 1975-2022</vt:lpstr>
      <vt:lpstr>ج26 ش 18</vt:lpstr>
      <vt:lpstr>' Dhaman 1975-2022'!Print_Area</vt:lpstr>
      <vt:lpstr>Content!Print_Area</vt:lpstr>
      <vt:lpstr>'Database Description'!Print_Area</vt:lpstr>
      <vt:lpstr>'Dhaman Operations (as exporter)'!Print_Area</vt:lpstr>
      <vt:lpstr>'Dhaman Operations (as importer)'!Print_Area</vt:lpstr>
      <vt:lpstr>'Dhaman''s Operations 2008-22'!Print_Area</vt:lpstr>
      <vt:lpstr>'Outstading &amp; Ongoing Contracts'!Print_Area</vt:lpstr>
      <vt:lpstr>'Sectoral Distribution  '!Print_Area</vt:lpstr>
      <vt:lpstr>'ج26 ش 18'!Print_Area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Qmahieh</dc:creator>
  <cp:lastModifiedBy>Anis Oueslati</cp:lastModifiedBy>
  <cp:lastPrinted>2023-12-10T07:51:26Z</cp:lastPrinted>
  <dcterms:created xsi:type="dcterms:W3CDTF">2013-09-12T06:56:11Z</dcterms:created>
  <dcterms:modified xsi:type="dcterms:W3CDTF">2023-12-10T07:52:40Z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0x0101007F4970D7CFBE3846B827A1AB49688E6B</vt:lpwstr>
  </property>
  <property fmtid="{D5CDD505-2E9C-101B-9397-08002B2CF9AE}" pid="3" name="Order">
    <vt:r8>2727600</vt:r8>
  </property>
  <property fmtid="{D5CDD505-2E9C-101B-9397-08002B2CF9AE}" pid="4" name="MediaServiceImageTags">
    <vt:lpwstr/>
  </property>
</Properties>
</file>